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9110" windowHeight="8520" firstSheet="3" activeTab="4"/>
  </bookViews>
  <sheets>
    <sheet name="Raw" sheetId="1" r:id="rId1"/>
    <sheet name="Normalized" sheetId="3" r:id="rId2"/>
    <sheet name="Dynamic and leakage" sheetId="4" r:id="rId3"/>
    <sheet name="headVSfoot" sheetId="6" r:id="rId4"/>
    <sheet name="Normalized Dynamic and Leakage" sheetId="5" r:id="rId5"/>
    <sheet name="Technique VS Technology" sheetId="8" r:id="rId6"/>
    <sheet name="sleep alone, stack alone" sheetId="9" r:id="rId7"/>
  </sheets>
  <calcPr calcId="125725"/>
</workbook>
</file>

<file path=xl/calcChain.xml><?xml version="1.0" encoding="utf-8"?>
<calcChain xmlns="http://schemas.openxmlformats.org/spreadsheetml/2006/main">
  <c r="AC66" i="5"/>
  <c r="AC65"/>
  <c r="AC64"/>
  <c r="AC63"/>
  <c r="AC62"/>
  <c r="AC61"/>
  <c r="AC60"/>
  <c r="AC59"/>
  <c r="AC58"/>
  <c r="AC57"/>
  <c r="AC56"/>
  <c r="AC55"/>
  <c r="AC54"/>
  <c r="AC53"/>
  <c r="AC52"/>
  <c r="AC51"/>
  <c r="AC50"/>
  <c r="AC49"/>
  <c r="AC48"/>
  <c r="AC47"/>
  <c r="AC46"/>
  <c r="AC45"/>
  <c r="AC44"/>
  <c r="AC43"/>
  <c r="AC42"/>
  <c r="AC41"/>
  <c r="AC40"/>
  <c r="AC39"/>
  <c r="AC38"/>
  <c r="AC37"/>
  <c r="AC36"/>
  <c r="AC35"/>
  <c r="AC34"/>
  <c r="AC33"/>
  <c r="AC32"/>
  <c r="AC31"/>
  <c r="AC30"/>
  <c r="AC29"/>
  <c r="AC28"/>
  <c r="AC27"/>
  <c r="AC26"/>
  <c r="AC25"/>
  <c r="AC24"/>
  <c r="AC23"/>
  <c r="AC22"/>
  <c r="AC21"/>
  <c r="AC20"/>
  <c r="AC19"/>
  <c r="AC18"/>
  <c r="AC17"/>
  <c r="AC16"/>
  <c r="AC15"/>
  <c r="AC14"/>
  <c r="AC13"/>
  <c r="AC12"/>
  <c r="AC11"/>
  <c r="AC10"/>
  <c r="AC9"/>
  <c r="AC8"/>
  <c r="AC7"/>
  <c r="AC6"/>
  <c r="AC5"/>
  <c r="AC4"/>
  <c r="AC3"/>
  <c r="H66" l="1"/>
  <c r="G66"/>
  <c r="H65"/>
  <c r="G65"/>
  <c r="H64"/>
  <c r="G64"/>
  <c r="H63"/>
  <c r="G63"/>
  <c r="H62"/>
  <c r="G62"/>
  <c r="H61"/>
  <c r="G61"/>
  <c r="H60"/>
  <c r="G60"/>
  <c r="H59"/>
  <c r="G59"/>
  <c r="H58"/>
  <c r="G58"/>
  <c r="H57"/>
  <c r="G57"/>
  <c r="H56"/>
  <c r="G56"/>
  <c r="H55"/>
  <c r="G55"/>
  <c r="H54"/>
  <c r="G54"/>
  <c r="H53"/>
  <c r="G53"/>
  <c r="H52"/>
  <c r="G52"/>
  <c r="H51"/>
  <c r="G51"/>
  <c r="H50"/>
  <c r="G50"/>
  <c r="H49"/>
  <c r="G49"/>
  <c r="H48"/>
  <c r="G48"/>
  <c r="H47"/>
  <c r="G47"/>
  <c r="H46"/>
  <c r="G46"/>
  <c r="H45"/>
  <c r="G45"/>
  <c r="H44"/>
  <c r="G44"/>
  <c r="H43"/>
  <c r="G43"/>
  <c r="H42"/>
  <c r="G42"/>
  <c r="H41"/>
  <c r="G41"/>
  <c r="H40"/>
  <c r="G40"/>
  <c r="H39"/>
  <c r="G39"/>
  <c r="H38"/>
  <c r="G38"/>
  <c r="H37"/>
  <c r="G37"/>
  <c r="H36"/>
  <c r="G36"/>
  <c r="H35"/>
  <c r="G35"/>
  <c r="H34"/>
  <c r="G34"/>
  <c r="H33"/>
  <c r="G33"/>
  <c r="H32"/>
  <c r="G32"/>
  <c r="H31"/>
  <c r="G31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H7"/>
  <c r="G7"/>
  <c r="H6"/>
  <c r="G6"/>
  <c r="H5"/>
  <c r="G5"/>
  <c r="H4"/>
  <c r="G4"/>
  <c r="H3"/>
  <c r="G3"/>
  <c r="H26" i="8"/>
  <c r="G26"/>
  <c r="F26"/>
  <c r="H25"/>
  <c r="G25"/>
  <c r="F25"/>
  <c r="H24"/>
  <c r="G24"/>
  <c r="F24"/>
  <c r="H23"/>
  <c r="G23"/>
  <c r="F23"/>
  <c r="H22"/>
  <c r="G22"/>
  <c r="F22"/>
  <c r="H21"/>
  <c r="G21"/>
  <c r="F21"/>
  <c r="H20"/>
  <c r="G20"/>
  <c r="F20"/>
  <c r="H19"/>
  <c r="G19"/>
  <c r="F19"/>
  <c r="H18"/>
  <c r="G18"/>
  <c r="F18"/>
  <c r="H17"/>
  <c r="G17"/>
  <c r="F17"/>
  <c r="H16"/>
  <c r="G16"/>
  <c r="F16"/>
  <c r="H15"/>
  <c r="G15"/>
  <c r="F15"/>
  <c r="H14"/>
  <c r="G14"/>
  <c r="F14"/>
  <c r="H13"/>
  <c r="G13"/>
  <c r="F13"/>
  <c r="H12"/>
  <c r="G12"/>
  <c r="F12"/>
  <c r="H11"/>
  <c r="G11"/>
  <c r="F11"/>
  <c r="H10"/>
  <c r="G10"/>
  <c r="F10"/>
  <c r="H9"/>
  <c r="G9"/>
  <c r="F9"/>
  <c r="H8"/>
  <c r="G8"/>
  <c r="F8"/>
  <c r="H7"/>
  <c r="G7"/>
  <c r="F7"/>
  <c r="H6"/>
  <c r="G6"/>
  <c r="F6"/>
  <c r="H5"/>
  <c r="G5"/>
  <c r="F5"/>
  <c r="H4"/>
  <c r="G4"/>
  <c r="F4"/>
  <c r="H3"/>
  <c r="G3"/>
  <c r="F3"/>
  <c r="AF66" i="5"/>
  <c r="AE66"/>
  <c r="AF65"/>
  <c r="AE65"/>
  <c r="AF64"/>
  <c r="AE64"/>
  <c r="AF63"/>
  <c r="AE63"/>
  <c r="AF62"/>
  <c r="AE62"/>
  <c r="AF61"/>
  <c r="AE61"/>
  <c r="AF60"/>
  <c r="AE60"/>
  <c r="AF59"/>
  <c r="AE59"/>
  <c r="AF58"/>
  <c r="AE58"/>
  <c r="AF57"/>
  <c r="AE57"/>
  <c r="AF56"/>
  <c r="AE56"/>
  <c r="AF55"/>
  <c r="AE55"/>
  <c r="AF54"/>
  <c r="AE54"/>
  <c r="AF53"/>
  <c r="AE53"/>
  <c r="AF52"/>
  <c r="AE52"/>
  <c r="AF51"/>
  <c r="AE51"/>
  <c r="AF50"/>
  <c r="AE50"/>
  <c r="AF49"/>
  <c r="AE49"/>
  <c r="AF48"/>
  <c r="AE48"/>
  <c r="AF47"/>
  <c r="AE47"/>
  <c r="AF46"/>
  <c r="AE46"/>
  <c r="AF45"/>
  <c r="AE45"/>
  <c r="AF44"/>
  <c r="AE44"/>
  <c r="AF43"/>
  <c r="AE43"/>
  <c r="AF42"/>
  <c r="AE42"/>
  <c r="AF41"/>
  <c r="AE41"/>
  <c r="AF40"/>
  <c r="AE40"/>
  <c r="AF39"/>
  <c r="AE39"/>
  <c r="AF38"/>
  <c r="AE38"/>
  <c r="AF37"/>
  <c r="AE37"/>
  <c r="AF36"/>
  <c r="AE36"/>
  <c r="AF35"/>
  <c r="AE35"/>
  <c r="AF34"/>
  <c r="AE34"/>
  <c r="AF33"/>
  <c r="AE33"/>
  <c r="AF32"/>
  <c r="AE32"/>
  <c r="AF31"/>
  <c r="AE31"/>
  <c r="AF30"/>
  <c r="AE30"/>
  <c r="AF29"/>
  <c r="AE29"/>
  <c r="AF28"/>
  <c r="AE28"/>
  <c r="AF27"/>
  <c r="AE27"/>
  <c r="AF26"/>
  <c r="AE26"/>
  <c r="AF25"/>
  <c r="AE25"/>
  <c r="AF24"/>
  <c r="AE24"/>
  <c r="AF23"/>
  <c r="AE23"/>
  <c r="AF22"/>
  <c r="AE22"/>
  <c r="AF21"/>
  <c r="AE21"/>
  <c r="AF20"/>
  <c r="AE20"/>
  <c r="AF19"/>
  <c r="AE19"/>
  <c r="AF18"/>
  <c r="AE18"/>
  <c r="AF17"/>
  <c r="AE17"/>
  <c r="AF16"/>
  <c r="AE16"/>
  <c r="AF15"/>
  <c r="AE15"/>
  <c r="AF14"/>
  <c r="AE14"/>
  <c r="AF13"/>
  <c r="AE13"/>
  <c r="AF12"/>
  <c r="AE12"/>
  <c r="AF11"/>
  <c r="AE11"/>
  <c r="AF10"/>
  <c r="AE10"/>
  <c r="AF9"/>
  <c r="AE9"/>
  <c r="AF8"/>
  <c r="AE8"/>
  <c r="AF7"/>
  <c r="AE7"/>
  <c r="AF6"/>
  <c r="AE6"/>
  <c r="AF5"/>
  <c r="AE5"/>
  <c r="AF4"/>
  <c r="AE4"/>
  <c r="AF3"/>
  <c r="AE3"/>
  <c r="I4" i="6"/>
  <c r="AA4" i="5" s="1"/>
  <c r="I5" i="6"/>
  <c r="AA5" i="5" s="1"/>
  <c r="I6" i="6"/>
  <c r="AA6" i="5" s="1"/>
  <c r="I7" i="6"/>
  <c r="AA7" i="5" s="1"/>
  <c r="I8" i="6"/>
  <c r="AA8" i="5" s="1"/>
  <c r="I9" i="6"/>
  <c r="AA9" i="5" s="1"/>
  <c r="I10" i="6"/>
  <c r="AA10" i="5" s="1"/>
  <c r="I11" i="6"/>
  <c r="AA11" i="5" s="1"/>
  <c r="I12" i="6"/>
  <c r="AA12" i="5" s="1"/>
  <c r="I13" i="6"/>
  <c r="AA13" i="5" s="1"/>
  <c r="I14" i="6"/>
  <c r="AA14" i="5" s="1"/>
  <c r="I15" i="6"/>
  <c r="AA15" i="5" s="1"/>
  <c r="I16" i="6"/>
  <c r="AA16" i="5" s="1"/>
  <c r="I17" i="6"/>
  <c r="AA17" i="5" s="1"/>
  <c r="I18" i="6"/>
  <c r="AA18" i="5" s="1"/>
  <c r="I19" i="6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AA50" i="5" s="1"/>
  <c r="I51" i="6"/>
  <c r="I52"/>
  <c r="I53"/>
  <c r="I54"/>
  <c r="I55"/>
  <c r="I56"/>
  <c r="I57"/>
  <c r="I58"/>
  <c r="I59"/>
  <c r="I60"/>
  <c r="I61"/>
  <c r="I62"/>
  <c r="I63"/>
  <c r="I64"/>
  <c r="AA64" i="5" s="1"/>
  <c r="I65" i="6"/>
  <c r="AA65" i="5" s="1"/>
  <c r="I66" i="6"/>
  <c r="AA66" i="5" s="1"/>
  <c r="I3" i="6"/>
  <c r="AA3" i="5" s="1"/>
  <c r="AD3" s="1"/>
  <c r="S3" i="6"/>
  <c r="S5"/>
  <c r="S7"/>
  <c r="S9"/>
  <c r="S11"/>
  <c r="S13"/>
  <c r="S15"/>
  <c r="S17"/>
  <c r="S19"/>
  <c r="S21"/>
  <c r="S23"/>
  <c r="S25"/>
  <c r="S27"/>
  <c r="S29"/>
  <c r="S31"/>
  <c r="S33"/>
  <c r="W20"/>
  <c r="W22"/>
  <c r="W24"/>
  <c r="W26"/>
  <c r="W28"/>
  <c r="W30"/>
  <c r="W32"/>
  <c r="W34"/>
  <c r="W36"/>
  <c r="W38"/>
  <c r="W40"/>
  <c r="W44"/>
  <c r="W46"/>
  <c r="W48"/>
  <c r="W50"/>
  <c r="W42"/>
  <c r="W56"/>
  <c r="W58"/>
  <c r="W60"/>
  <c r="W62"/>
  <c r="W64"/>
  <c r="W66"/>
  <c r="W68"/>
  <c r="W70"/>
  <c r="W72"/>
  <c r="W74"/>
  <c r="W76"/>
  <c r="W78"/>
  <c r="W80"/>
  <c r="W82"/>
  <c r="W84"/>
  <c r="W54"/>
  <c r="S59"/>
  <c r="S61"/>
  <c r="S63"/>
  <c r="S65"/>
  <c r="S67"/>
  <c r="S49"/>
  <c r="S51"/>
  <c r="S53"/>
  <c r="S55"/>
  <c r="S57"/>
  <c r="S39"/>
  <c r="S41"/>
  <c r="S43"/>
  <c r="S45"/>
  <c r="S47"/>
  <c r="S37"/>
  <c r="K29"/>
  <c r="K27"/>
  <c r="K28"/>
  <c r="K26"/>
  <c r="K25"/>
  <c r="K24"/>
  <c r="K23"/>
  <c r="K22"/>
  <c r="K21"/>
  <c r="K20"/>
  <c r="K19"/>
  <c r="K16"/>
  <c r="K17"/>
  <c r="K18"/>
  <c r="K10"/>
  <c r="K11"/>
  <c r="K12"/>
  <c r="K13"/>
  <c r="K14"/>
  <c r="K15"/>
  <c r="K5"/>
  <c r="K6"/>
  <c r="K7"/>
  <c r="K8"/>
  <c r="K9"/>
  <c r="K4"/>
  <c r="K3"/>
  <c r="C20" i="5"/>
  <c r="C6"/>
  <c r="C8"/>
  <c r="C10"/>
  <c r="C12"/>
  <c r="J60" i="4"/>
  <c r="C57" i="5" s="1"/>
  <c r="J59" i="4"/>
  <c r="C56" i="5" s="1"/>
  <c r="J58" i="4"/>
  <c r="C55" i="5" s="1"/>
  <c r="J57" i="4"/>
  <c r="C54" i="5" s="1"/>
  <c r="J56" i="4"/>
  <c r="C53" i="5" s="1"/>
  <c r="J55" i="4"/>
  <c r="C52" i="5" s="1"/>
  <c r="J47" i="4"/>
  <c r="C45" i="5" s="1"/>
  <c r="J46" i="4"/>
  <c r="C44" i="5" s="1"/>
  <c r="J45" i="4"/>
  <c r="C43" i="5" s="1"/>
  <c r="J44" i="4"/>
  <c r="C42" i="5" s="1"/>
  <c r="J43" i="4"/>
  <c r="C41" i="5" s="1"/>
  <c r="J42" i="4"/>
  <c r="C40" i="5" s="1"/>
  <c r="J41" i="4"/>
  <c r="C39" i="5" s="1"/>
  <c r="J40" i="4"/>
  <c r="C38" i="5" s="1"/>
  <c r="J39" i="4"/>
  <c r="C37" i="5" s="1"/>
  <c r="J38" i="4"/>
  <c r="C36" i="5" s="1"/>
  <c r="J30" i="4"/>
  <c r="C29" i="5" s="1"/>
  <c r="J29" i="4"/>
  <c r="C28" i="5" s="1"/>
  <c r="J28" i="4"/>
  <c r="C27" i="5" s="1"/>
  <c r="J27" i="4"/>
  <c r="C26" i="5" s="1"/>
  <c r="J26" i="4"/>
  <c r="C25" i="5" s="1"/>
  <c r="J25" i="4"/>
  <c r="C24" i="5" s="1"/>
  <c r="J24" i="4"/>
  <c r="C23" i="5" s="1"/>
  <c r="J23" i="4"/>
  <c r="C22" i="5" s="1"/>
  <c r="J22" i="4"/>
  <c r="C21" i="5" s="1"/>
  <c r="J21" i="4"/>
  <c r="J13"/>
  <c r="C13" i="5" s="1"/>
  <c r="J12" i="4"/>
  <c r="J11"/>
  <c r="C11" i="5" s="1"/>
  <c r="J10" i="4"/>
  <c r="J9"/>
  <c r="C9" i="5" s="1"/>
  <c r="J8" i="4"/>
  <c r="J7"/>
  <c r="C7" i="5" s="1"/>
  <c r="J6" i="4"/>
  <c r="J5"/>
  <c r="C5" i="5" s="1"/>
  <c r="J4" i="4"/>
  <c r="C4" i="5" s="1"/>
  <c r="J63" i="4"/>
  <c r="C60" i="5" s="1"/>
  <c r="J62" i="4"/>
  <c r="C59" i="5" s="1"/>
  <c r="J61" i="4"/>
  <c r="C58" i="5" s="1"/>
  <c r="J54" i="4"/>
  <c r="C51" i="5" s="1"/>
  <c r="F51" s="1"/>
  <c r="J64" i="4"/>
  <c r="N64" s="1"/>
  <c r="M64" s="1"/>
  <c r="T132"/>
  <c r="L69" s="1"/>
  <c r="M69" s="1"/>
  <c r="T130"/>
  <c r="L68" s="1"/>
  <c r="T128"/>
  <c r="L67" s="1"/>
  <c r="M67" s="1"/>
  <c r="T126"/>
  <c r="L66" s="1"/>
  <c r="T124"/>
  <c r="L65" s="1"/>
  <c r="M65" s="1"/>
  <c r="T122"/>
  <c r="L64" s="1"/>
  <c r="T120"/>
  <c r="L63" s="1"/>
  <c r="T118"/>
  <c r="L62" s="1"/>
  <c r="T116"/>
  <c r="L61" s="1"/>
  <c r="T114"/>
  <c r="L60" s="1"/>
  <c r="T112"/>
  <c r="L59" s="1"/>
  <c r="T110"/>
  <c r="L58" s="1"/>
  <c r="T108"/>
  <c r="L57" s="1"/>
  <c r="T106"/>
  <c r="L56" s="1"/>
  <c r="T104"/>
  <c r="L55" s="1"/>
  <c r="T102"/>
  <c r="L54" s="1"/>
  <c r="T99"/>
  <c r="L52" s="1"/>
  <c r="M52" s="1"/>
  <c r="T97"/>
  <c r="L51" s="1"/>
  <c r="M51" s="1"/>
  <c r="T95"/>
  <c r="L50" s="1"/>
  <c r="M50" s="1"/>
  <c r="T93"/>
  <c r="L49" s="1"/>
  <c r="M49" s="1"/>
  <c r="T91"/>
  <c r="L48" s="1"/>
  <c r="M48" s="1"/>
  <c r="T89"/>
  <c r="L47" s="1"/>
  <c r="T87"/>
  <c r="L46" s="1"/>
  <c r="T85"/>
  <c r="L45" s="1"/>
  <c r="T83"/>
  <c r="L44" s="1"/>
  <c r="T81"/>
  <c r="L43" s="1"/>
  <c r="T79"/>
  <c r="L42" s="1"/>
  <c r="T77"/>
  <c r="L41" s="1"/>
  <c r="T75"/>
  <c r="L40" s="1"/>
  <c r="T73"/>
  <c r="L39" s="1"/>
  <c r="T71"/>
  <c r="L38" s="1"/>
  <c r="T69"/>
  <c r="L37" s="1"/>
  <c r="M37" s="1"/>
  <c r="T38"/>
  <c r="L21" s="1"/>
  <c r="T40"/>
  <c r="L22" s="1"/>
  <c r="T42"/>
  <c r="L23" s="1"/>
  <c r="T44"/>
  <c r="L24" s="1"/>
  <c r="T46"/>
  <c r="L25" s="1"/>
  <c r="T48"/>
  <c r="L26" s="1"/>
  <c r="T50"/>
  <c r="L27" s="1"/>
  <c r="T52"/>
  <c r="L28" s="1"/>
  <c r="T54"/>
  <c r="L29" s="1"/>
  <c r="T56"/>
  <c r="L30" s="1"/>
  <c r="T58"/>
  <c r="L31" s="1"/>
  <c r="M31" s="1"/>
  <c r="T60"/>
  <c r="L32" s="1"/>
  <c r="M32" s="1"/>
  <c r="T62"/>
  <c r="L33" s="1"/>
  <c r="M33" s="1"/>
  <c r="T64"/>
  <c r="L34" s="1"/>
  <c r="M34" s="1"/>
  <c r="T66"/>
  <c r="L35" s="1"/>
  <c r="M35" s="1"/>
  <c r="T36"/>
  <c r="L20" s="1"/>
  <c r="M20" s="1"/>
  <c r="T5"/>
  <c r="L4" s="1"/>
  <c r="T7"/>
  <c r="L5" s="1"/>
  <c r="T9"/>
  <c r="L6" s="1"/>
  <c r="T11"/>
  <c r="L7" s="1"/>
  <c r="T13"/>
  <c r="L8" s="1"/>
  <c r="T15"/>
  <c r="L9" s="1"/>
  <c r="T17"/>
  <c r="L10" s="1"/>
  <c r="T19"/>
  <c r="L11" s="1"/>
  <c r="T21"/>
  <c r="L12" s="1"/>
  <c r="T23"/>
  <c r="L13" s="1"/>
  <c r="T25"/>
  <c r="L14" s="1"/>
  <c r="M14" s="1"/>
  <c r="T27"/>
  <c r="L15" s="1"/>
  <c r="M15" s="1"/>
  <c r="T29"/>
  <c r="L16" s="1"/>
  <c r="M16" s="1"/>
  <c r="T31"/>
  <c r="L17" s="1"/>
  <c r="M17" s="1"/>
  <c r="T33"/>
  <c r="L18" s="1"/>
  <c r="M18" s="1"/>
  <c r="T3"/>
  <c r="L3" s="1"/>
  <c r="M3" s="1"/>
  <c r="J69"/>
  <c r="N69" s="1"/>
  <c r="J68"/>
  <c r="N68" s="1"/>
  <c r="M68" s="1"/>
  <c r="J67"/>
  <c r="N67" s="1"/>
  <c r="J66"/>
  <c r="N66" s="1"/>
  <c r="M66" s="1"/>
  <c r="J65"/>
  <c r="N65" s="1"/>
  <c r="N63"/>
  <c r="M63" s="1"/>
  <c r="N62"/>
  <c r="M62" s="1"/>
  <c r="N61"/>
  <c r="M61" s="1"/>
  <c r="N60"/>
  <c r="M60" s="1"/>
  <c r="N59"/>
  <c r="M59" s="1"/>
  <c r="N58"/>
  <c r="M58" s="1"/>
  <c r="N57"/>
  <c r="M57" s="1"/>
  <c r="N56"/>
  <c r="M56" s="1"/>
  <c r="N55"/>
  <c r="M55" s="1"/>
  <c r="N54"/>
  <c r="M54" s="1"/>
  <c r="J52"/>
  <c r="N52" s="1"/>
  <c r="J51"/>
  <c r="N51" s="1"/>
  <c r="J50"/>
  <c r="N50" s="1"/>
  <c r="J49"/>
  <c r="N49" s="1"/>
  <c r="J48"/>
  <c r="N48" s="1"/>
  <c r="N47"/>
  <c r="M47" s="1"/>
  <c r="N46"/>
  <c r="M46" s="1"/>
  <c r="N45"/>
  <c r="M45" s="1"/>
  <c r="N44"/>
  <c r="M44" s="1"/>
  <c r="N43"/>
  <c r="M43" s="1"/>
  <c r="N42"/>
  <c r="M42" s="1"/>
  <c r="N41"/>
  <c r="M41" s="1"/>
  <c r="N40"/>
  <c r="M40" s="1"/>
  <c r="N39"/>
  <c r="M39" s="1"/>
  <c r="N38"/>
  <c r="M38" s="1"/>
  <c r="J37"/>
  <c r="N37" s="1"/>
  <c r="J35"/>
  <c r="N35" s="1"/>
  <c r="J34"/>
  <c r="N34" s="1"/>
  <c r="J33"/>
  <c r="N33" s="1"/>
  <c r="J32"/>
  <c r="N32" s="1"/>
  <c r="J31"/>
  <c r="N31" s="1"/>
  <c r="N30"/>
  <c r="M30" s="1"/>
  <c r="N29"/>
  <c r="M29" s="1"/>
  <c r="N28"/>
  <c r="M28" s="1"/>
  <c r="N27"/>
  <c r="M27" s="1"/>
  <c r="N26"/>
  <c r="M26" s="1"/>
  <c r="N25"/>
  <c r="M25" s="1"/>
  <c r="N24"/>
  <c r="M24" s="1"/>
  <c r="N23"/>
  <c r="M23" s="1"/>
  <c r="N22"/>
  <c r="M22" s="1"/>
  <c r="N21"/>
  <c r="M21" s="1"/>
  <c r="J20"/>
  <c r="N20" s="1"/>
  <c r="J18"/>
  <c r="N18" s="1"/>
  <c r="J17"/>
  <c r="N17" s="1"/>
  <c r="J16"/>
  <c r="N16" s="1"/>
  <c r="J15"/>
  <c r="N15" s="1"/>
  <c r="J14"/>
  <c r="N14" s="1"/>
  <c r="N13"/>
  <c r="M13" s="1"/>
  <c r="N12"/>
  <c r="M12" s="1"/>
  <c r="N11"/>
  <c r="M11" s="1"/>
  <c r="N10"/>
  <c r="M10" s="1"/>
  <c r="N9"/>
  <c r="M9" s="1"/>
  <c r="N8"/>
  <c r="M8" s="1"/>
  <c r="N7"/>
  <c r="M7" s="1"/>
  <c r="N6"/>
  <c r="M6" s="1"/>
  <c r="N5"/>
  <c r="M5" s="1"/>
  <c r="N4"/>
  <c r="M4" s="1"/>
  <c r="J3"/>
  <c r="N3" s="1"/>
  <c r="L3" i="3"/>
  <c r="L4"/>
  <c r="L5"/>
  <c r="L6"/>
  <c r="L7"/>
  <c r="L8"/>
  <c r="L9"/>
  <c r="L10"/>
  <c r="L11"/>
  <c r="L12"/>
  <c r="L13"/>
  <c r="L2"/>
  <c r="K3"/>
  <c r="K4"/>
  <c r="K5"/>
  <c r="K6"/>
  <c r="K7"/>
  <c r="K8"/>
  <c r="K9"/>
  <c r="K10"/>
  <c r="K11"/>
  <c r="K12"/>
  <c r="K13"/>
  <c r="K2"/>
  <c r="J3"/>
  <c r="J4"/>
  <c r="J5"/>
  <c r="J6"/>
  <c r="J7"/>
  <c r="J8"/>
  <c r="J9"/>
  <c r="J10"/>
  <c r="J11"/>
  <c r="J12"/>
  <c r="J13"/>
  <c r="J2"/>
  <c r="I3"/>
  <c r="I4"/>
  <c r="I5"/>
  <c r="I6"/>
  <c r="I7"/>
  <c r="I8"/>
  <c r="I9"/>
  <c r="I10"/>
  <c r="I11"/>
  <c r="I12"/>
  <c r="I13"/>
  <c r="I2"/>
  <c r="H3"/>
  <c r="H4"/>
  <c r="H5"/>
  <c r="H6"/>
  <c r="H7"/>
  <c r="H8"/>
  <c r="H9"/>
  <c r="H10"/>
  <c r="H11"/>
  <c r="H12"/>
  <c r="H13"/>
  <c r="H2"/>
  <c r="AA63" i="5" l="1"/>
  <c r="AA61"/>
  <c r="AA59"/>
  <c r="AA57"/>
  <c r="AA55"/>
  <c r="AA53"/>
  <c r="AA51"/>
  <c r="AD66" s="1"/>
  <c r="AD53"/>
  <c r="AA49"/>
  <c r="AA47"/>
  <c r="AA45"/>
  <c r="AD45"/>
  <c r="AA43"/>
  <c r="AD43"/>
  <c r="AA41"/>
  <c r="AD41"/>
  <c r="AA39"/>
  <c r="AD39"/>
  <c r="AA37"/>
  <c r="AD37"/>
  <c r="AA35"/>
  <c r="AD49" s="1"/>
  <c r="AA33"/>
  <c r="AA31"/>
  <c r="AA29"/>
  <c r="AA27"/>
  <c r="AA25"/>
  <c r="AA23"/>
  <c r="AA21"/>
  <c r="AA19"/>
  <c r="AD19" s="1"/>
  <c r="C18"/>
  <c r="C16"/>
  <c r="C14"/>
  <c r="C33"/>
  <c r="C31"/>
  <c r="C50"/>
  <c r="C48"/>
  <c r="C46"/>
  <c r="C66"/>
  <c r="C64"/>
  <c r="C62"/>
  <c r="AD65"/>
  <c r="AA62"/>
  <c r="AD62" s="1"/>
  <c r="AD63"/>
  <c r="AA60"/>
  <c r="AD60" s="1"/>
  <c r="AD61"/>
  <c r="AA58"/>
  <c r="AD58" s="1"/>
  <c r="AD59"/>
  <c r="AA56"/>
  <c r="AD56" s="1"/>
  <c r="AD57"/>
  <c r="AA54"/>
  <c r="AD54" s="1"/>
  <c r="AD55"/>
  <c r="AA52"/>
  <c r="AD50"/>
  <c r="AA48"/>
  <c r="AD48"/>
  <c r="AA46"/>
  <c r="AD46"/>
  <c r="AA44"/>
  <c r="AD44"/>
  <c r="AA42"/>
  <c r="AD42"/>
  <c r="AA40"/>
  <c r="AD40"/>
  <c r="AA38"/>
  <c r="AD38"/>
  <c r="AA36"/>
  <c r="AD35"/>
  <c r="AA34"/>
  <c r="AD34" s="1"/>
  <c r="AD33"/>
  <c r="AA32"/>
  <c r="AD32" s="1"/>
  <c r="AD31"/>
  <c r="AA30"/>
  <c r="AD30" s="1"/>
  <c r="AD29"/>
  <c r="AA28"/>
  <c r="AD28" s="1"/>
  <c r="AD27"/>
  <c r="AA26"/>
  <c r="AD26" s="1"/>
  <c r="AD25"/>
  <c r="AA24"/>
  <c r="AD24" s="1"/>
  <c r="AD23"/>
  <c r="AA22"/>
  <c r="AD22" s="1"/>
  <c r="AD21"/>
  <c r="AA20"/>
  <c r="AD20" s="1"/>
  <c r="C3"/>
  <c r="F3" s="1"/>
  <c r="C17"/>
  <c r="C15"/>
  <c r="C19"/>
  <c r="F19" s="1"/>
  <c r="C30"/>
  <c r="C34"/>
  <c r="C32"/>
  <c r="C35"/>
  <c r="F35" s="1"/>
  <c r="C49"/>
  <c r="C47"/>
  <c r="C65"/>
  <c r="C63"/>
  <c r="C61"/>
  <c r="AD17"/>
  <c r="AD15"/>
  <c r="AD13"/>
  <c r="AD11"/>
  <c r="AD9"/>
  <c r="AD7"/>
  <c r="AD5"/>
  <c r="AD52"/>
  <c r="AD18"/>
  <c r="AD16"/>
  <c r="AD14"/>
  <c r="AD12"/>
  <c r="AD10"/>
  <c r="AD8"/>
  <c r="AD6"/>
  <c r="AD4"/>
  <c r="AD36"/>
  <c r="AD51"/>
  <c r="F17"/>
  <c r="F15"/>
  <c r="F13"/>
  <c r="L13" s="1"/>
  <c r="F11"/>
  <c r="L11" s="1"/>
  <c r="F9"/>
  <c r="L9" s="1"/>
  <c r="F7"/>
  <c r="L7" s="1"/>
  <c r="F5"/>
  <c r="L5" s="1"/>
  <c r="F30"/>
  <c r="F28"/>
  <c r="L28" s="1"/>
  <c r="F26"/>
  <c r="L26" s="1"/>
  <c r="F24"/>
  <c r="L24" s="1"/>
  <c r="F22"/>
  <c r="L22" s="1"/>
  <c r="F34"/>
  <c r="F32"/>
  <c r="F39"/>
  <c r="L39" s="1"/>
  <c r="F37"/>
  <c r="L37" s="1"/>
  <c r="F49"/>
  <c r="F47"/>
  <c r="F45"/>
  <c r="L45" s="1"/>
  <c r="F43"/>
  <c r="L43" s="1"/>
  <c r="F41"/>
  <c r="L41" s="1"/>
  <c r="F65"/>
  <c r="F63"/>
  <c r="F61"/>
  <c r="L61" s="1"/>
  <c r="F59"/>
  <c r="L59" s="1"/>
  <c r="F57"/>
  <c r="L57" s="1"/>
  <c r="F55"/>
  <c r="L55" s="1"/>
  <c r="F53"/>
  <c r="L53" s="1"/>
  <c r="F16"/>
  <c r="F14"/>
  <c r="F12"/>
  <c r="L12" s="1"/>
  <c r="F10"/>
  <c r="L10" s="1"/>
  <c r="F8"/>
  <c r="L8" s="1"/>
  <c r="F6"/>
  <c r="L6" s="1"/>
  <c r="F4"/>
  <c r="L4" s="1"/>
  <c r="F29"/>
  <c r="L29" s="1"/>
  <c r="F27"/>
  <c r="L27" s="1"/>
  <c r="F25"/>
  <c r="L25" s="1"/>
  <c r="F23"/>
  <c r="L23" s="1"/>
  <c r="F21"/>
  <c r="L21" s="1"/>
  <c r="F33"/>
  <c r="F31"/>
  <c r="F36"/>
  <c r="L36" s="1"/>
  <c r="F38"/>
  <c r="L38" s="1"/>
  <c r="F50"/>
  <c r="F48"/>
  <c r="F46"/>
  <c r="F44"/>
  <c r="L44" s="1"/>
  <c r="F42"/>
  <c r="L42" s="1"/>
  <c r="F40"/>
  <c r="L40" s="1"/>
  <c r="F66"/>
  <c r="F64"/>
  <c r="F62"/>
  <c r="F60"/>
  <c r="L60" s="1"/>
  <c r="F58"/>
  <c r="L58" s="1"/>
  <c r="F56"/>
  <c r="L56" s="1"/>
  <c r="F54"/>
  <c r="L54" s="1"/>
  <c r="F52"/>
  <c r="L52" s="1"/>
  <c r="K4"/>
  <c r="M4"/>
  <c r="K5"/>
  <c r="M5"/>
  <c r="K6"/>
  <c r="M6"/>
  <c r="K7"/>
  <c r="M7"/>
  <c r="K8"/>
  <c r="M8"/>
  <c r="K9"/>
  <c r="M9"/>
  <c r="K10"/>
  <c r="M10"/>
  <c r="K11"/>
  <c r="M11"/>
  <c r="K12"/>
  <c r="M12"/>
  <c r="K13"/>
  <c r="M13"/>
  <c r="K21"/>
  <c r="M21"/>
  <c r="K22"/>
  <c r="M22"/>
  <c r="K23"/>
  <c r="M23"/>
  <c r="K24"/>
  <c r="M24"/>
  <c r="K25"/>
  <c r="M25"/>
  <c r="K26"/>
  <c r="M26"/>
  <c r="K27"/>
  <c r="M27"/>
  <c r="K28"/>
  <c r="M28"/>
  <c r="K29"/>
  <c r="M29"/>
  <c r="K36"/>
  <c r="M36"/>
  <c r="K37"/>
  <c r="M37"/>
  <c r="K38"/>
  <c r="M38"/>
  <c r="K39"/>
  <c r="M39"/>
  <c r="K40"/>
  <c r="M40"/>
  <c r="K41"/>
  <c r="M41"/>
  <c r="K42"/>
  <c r="M42"/>
  <c r="K43"/>
  <c r="M43"/>
  <c r="K44"/>
  <c r="M44"/>
  <c r="K45"/>
  <c r="M45"/>
  <c r="K52"/>
  <c r="M52"/>
  <c r="K53"/>
  <c r="M53"/>
  <c r="K54"/>
  <c r="M54"/>
  <c r="K55"/>
  <c r="M55"/>
  <c r="K56"/>
  <c r="M56"/>
  <c r="K57"/>
  <c r="M57"/>
  <c r="K58"/>
  <c r="M58"/>
  <c r="K59"/>
  <c r="M59"/>
  <c r="K60"/>
  <c r="M60"/>
  <c r="K61"/>
  <c r="M61"/>
  <c r="J4"/>
  <c r="J5"/>
  <c r="J6"/>
  <c r="J7"/>
  <c r="J8"/>
  <c r="J9"/>
  <c r="J10"/>
  <c r="J11"/>
  <c r="J12"/>
  <c r="J13"/>
  <c r="J21"/>
  <c r="J22"/>
  <c r="J23"/>
  <c r="J24"/>
  <c r="J25"/>
  <c r="J26"/>
  <c r="J27"/>
  <c r="J28"/>
  <c r="J29"/>
  <c r="J36"/>
  <c r="J37"/>
  <c r="J38"/>
  <c r="J39"/>
  <c r="J40"/>
  <c r="J41"/>
  <c r="J42"/>
  <c r="J43"/>
  <c r="J44"/>
  <c r="J45"/>
  <c r="J52"/>
  <c r="J53"/>
  <c r="J54"/>
  <c r="J55"/>
  <c r="J56"/>
  <c r="J57"/>
  <c r="J58"/>
  <c r="J59"/>
  <c r="J60"/>
  <c r="J61"/>
  <c r="F18" l="1"/>
  <c r="AD47"/>
  <c r="AD64"/>
  <c r="F20"/>
  <c r="L20" l="1"/>
  <c r="K20"/>
  <c r="J20"/>
  <c r="M20"/>
</calcChain>
</file>

<file path=xl/sharedStrings.xml><?xml version="1.0" encoding="utf-8"?>
<sst xmlns="http://schemas.openxmlformats.org/spreadsheetml/2006/main" count="1362" uniqueCount="102">
  <si>
    <t>22nm</t>
  </si>
  <si>
    <t>32nm</t>
  </si>
  <si>
    <t>45nm</t>
  </si>
  <si>
    <t>65nm</t>
  </si>
  <si>
    <t xml:space="preserve">Technologies </t>
  </si>
  <si>
    <t xml:space="preserve">BASECASE </t>
  </si>
  <si>
    <t>Power</t>
  </si>
  <si>
    <t>Dynamic</t>
  </si>
  <si>
    <t>Delay</t>
  </si>
  <si>
    <t xml:space="preserve">Non-Shared Sleep (Wtotal=2MIN) </t>
  </si>
  <si>
    <t xml:space="preserve">Non-Shared Sleep (Wtotal=3*MIN ) </t>
  </si>
  <si>
    <t xml:space="preserve">Non-Shared Sleep (Wtotal=4*MIN ) </t>
  </si>
  <si>
    <t>Shared Sleep (Wtotal=MIN)</t>
  </si>
  <si>
    <t xml:space="preserve">Non-Shared Sleep (Wtotal=MIN) </t>
  </si>
  <si>
    <t>Shared Sleep (Wtotal=2*MIN)</t>
  </si>
  <si>
    <t>Shared Sleep (Wtotal=3*MIN)</t>
  </si>
  <si>
    <t>Shared Sleep (Wtotal=4*MIN)</t>
  </si>
  <si>
    <t>Stack (Wtotal=MIN</t>
  </si>
  <si>
    <t>Stack (Wtotal=2*MIN</t>
  </si>
  <si>
    <t>Stack (Wtotal=3*MIN</t>
  </si>
  <si>
    <t>Stack (Wtotal=4*MIN</t>
  </si>
  <si>
    <t>Shared Sleep (Wtotal=5*MIN)</t>
  </si>
  <si>
    <t xml:space="preserve">Non-Shared Sleep (Wtotal=5*MIN ) </t>
  </si>
  <si>
    <t>Stack (Wtotal=5*MIN</t>
  </si>
  <si>
    <t>Leakage</t>
  </si>
  <si>
    <t>dynamic raw</t>
  </si>
  <si>
    <t>start1</t>
  </si>
  <si>
    <t>start</t>
  </si>
  <si>
    <t>65nmTT</t>
  </si>
  <si>
    <t>base</t>
  </si>
  <si>
    <t>sleepShare1</t>
  </si>
  <si>
    <t>sleepShare2</t>
  </si>
  <si>
    <t>sleepShare3</t>
  </si>
  <si>
    <t>sleepShare4</t>
  </si>
  <si>
    <t>sleepShare5</t>
  </si>
  <si>
    <t>sleepNoShare1</t>
  </si>
  <si>
    <t>sleepNoShare2</t>
  </si>
  <si>
    <t>sleepNoShare3</t>
  </si>
  <si>
    <t>sleepNoShare4</t>
  </si>
  <si>
    <t>sleepNoShare5</t>
  </si>
  <si>
    <t>stack1</t>
  </si>
  <si>
    <t>stack2</t>
  </si>
  <si>
    <t>stack3</t>
  </si>
  <si>
    <t>stack4</t>
  </si>
  <si>
    <t>stack5</t>
  </si>
  <si>
    <t>45nmTT</t>
  </si>
  <si>
    <t>32nmTT</t>
  </si>
  <si>
    <t>22nmTT</t>
  </si>
  <si>
    <t>leak raw</t>
  </si>
  <si>
    <t>dynamic -leak</t>
  </si>
  <si>
    <t>Avg current over 16 ns, 4 swtiches</t>
  </si>
  <si>
    <t>Avg between dc0 and dc1</t>
  </si>
  <si>
    <t>Dynamic Delay 50-50</t>
  </si>
  <si>
    <t>Dynamic delay raw</t>
  </si>
  <si>
    <t>from 50 input to 50 output</t>
  </si>
  <si>
    <t>one rising, one falling</t>
  </si>
  <si>
    <t>Power * Delay</t>
  </si>
  <si>
    <t>Dynamic Power</t>
  </si>
  <si>
    <t>Dynamic Delay</t>
  </si>
  <si>
    <t>Static Leakage</t>
  </si>
  <si>
    <t>65 nm</t>
  </si>
  <si>
    <t>45 nm</t>
  </si>
  <si>
    <t>32 nm</t>
  </si>
  <si>
    <t>22 nm</t>
  </si>
  <si>
    <t>Raw Data</t>
  </si>
  <si>
    <t>Normalized to base</t>
  </si>
  <si>
    <t>Technology</t>
  </si>
  <si>
    <t>Technique</t>
  </si>
  <si>
    <t>20% sleep</t>
  </si>
  <si>
    <t>40% sleep</t>
  </si>
  <si>
    <t>60% sleep</t>
  </si>
  <si>
    <t>10% sleep</t>
  </si>
  <si>
    <t>header1</t>
  </si>
  <si>
    <t>header2</t>
  </si>
  <si>
    <t>header3</t>
  </si>
  <si>
    <t>header4</t>
  </si>
  <si>
    <t>header5</t>
  </si>
  <si>
    <t>footer1</t>
  </si>
  <si>
    <t>footer2</t>
  </si>
  <si>
    <t>footer3</t>
  </si>
  <si>
    <t>footer4</t>
  </si>
  <si>
    <t>footer5</t>
  </si>
  <si>
    <t>Leakage average</t>
  </si>
  <si>
    <t>foot1</t>
  </si>
  <si>
    <t>foot2</t>
  </si>
  <si>
    <t>foot3</t>
  </si>
  <si>
    <t>foot4</t>
  </si>
  <si>
    <t>foot5</t>
  </si>
  <si>
    <t>power-leak</t>
  </si>
  <si>
    <t>dynamic power</t>
  </si>
  <si>
    <t>Normalized</t>
  </si>
  <si>
    <t>sleepShare</t>
  </si>
  <si>
    <t>sleepNoShare</t>
  </si>
  <si>
    <t>stack</t>
  </si>
  <si>
    <t>header</t>
  </si>
  <si>
    <t>footer</t>
  </si>
  <si>
    <t>Overbase</t>
  </si>
  <si>
    <t>Normalize</t>
  </si>
  <si>
    <t>Base65</t>
  </si>
  <si>
    <t>Base45</t>
  </si>
  <si>
    <t>Base32</t>
  </si>
  <si>
    <t>Base22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</si>
</sst>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14">
    <xf numFmtId="0" fontId="0" fillId="0" borderId="0" xfId="0"/>
    <xf numFmtId="11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/>
    <xf numFmtId="0" fontId="2" fillId="0" borderId="1" xfId="0" applyFont="1" applyBorder="1" applyAlignment="1">
      <alignment wrapText="1" readingOrder="1"/>
    </xf>
    <xf numFmtId="0" fontId="2" fillId="0" borderId="1" xfId="0" applyFont="1" applyBorder="1" applyAlignment="1">
      <alignment horizontal="left" wrapText="1" readingOrder="1"/>
    </xf>
    <xf numFmtId="0" fontId="3" fillId="0" borderId="1" xfId="0" applyFont="1" applyBorder="1" applyAlignment="1">
      <alignment horizontal="left" wrapText="1" readingOrder="1"/>
    </xf>
    <xf numFmtId="0" fontId="0" fillId="0" borderId="1" xfId="0" applyBorder="1" applyAlignment="1">
      <alignment horizontal="right"/>
    </xf>
    <xf numFmtId="11" fontId="0" fillId="0" borderId="1" xfId="0" applyNumberFormat="1" applyBorder="1" applyAlignment="1">
      <alignment horizontal="right"/>
    </xf>
    <xf numFmtId="11" fontId="0" fillId="0" borderId="1" xfId="0" applyNumberFormat="1" applyBorder="1"/>
    <xf numFmtId="11" fontId="3" fillId="0" borderId="1" xfId="0" applyNumberFormat="1" applyFont="1" applyBorder="1" applyAlignment="1">
      <alignment horizontal="right" wrapText="1" readingOrder="1"/>
    </xf>
    <xf numFmtId="0" fontId="0" fillId="0" borderId="5" xfId="0" applyBorder="1"/>
    <xf numFmtId="0" fontId="0" fillId="0" borderId="6" xfId="0" applyBorder="1"/>
    <xf numFmtId="0" fontId="0" fillId="0" borderId="1" xfId="0" applyBorder="1"/>
    <xf numFmtId="0" fontId="0" fillId="0" borderId="10" xfId="0" applyBorder="1"/>
    <xf numFmtId="0" fontId="0" fillId="0" borderId="15" xfId="0" applyBorder="1"/>
    <xf numFmtId="0" fontId="0" fillId="0" borderId="18" xfId="0" applyBorder="1"/>
    <xf numFmtId="0" fontId="0" fillId="0" borderId="21" xfId="0" applyBorder="1"/>
    <xf numFmtId="0" fontId="0" fillId="0" borderId="23" xfId="0" applyBorder="1"/>
    <xf numFmtId="0" fontId="0" fillId="0" borderId="24" xfId="0" applyBorder="1"/>
    <xf numFmtId="0" fontId="0" fillId="0" borderId="3" xfId="0" applyBorder="1"/>
    <xf numFmtId="0" fontId="0" fillId="0" borderId="25" xfId="0" applyBorder="1"/>
    <xf numFmtId="0" fontId="0" fillId="0" borderId="2" xfId="0" applyBorder="1"/>
    <xf numFmtId="0" fontId="0" fillId="0" borderId="26" xfId="0" applyBorder="1"/>
    <xf numFmtId="0" fontId="0" fillId="0" borderId="27" xfId="0" applyBorder="1"/>
    <xf numFmtId="9" fontId="0" fillId="0" borderId="9" xfId="1" applyFont="1" applyBorder="1"/>
    <xf numFmtId="9" fontId="0" fillId="0" borderId="10" xfId="1" applyFont="1" applyBorder="1"/>
    <xf numFmtId="9" fontId="0" fillId="0" borderId="11" xfId="1" applyFont="1" applyBorder="1"/>
    <xf numFmtId="9" fontId="0" fillId="0" borderId="12" xfId="1" applyFont="1" applyBorder="1"/>
    <xf numFmtId="9" fontId="0" fillId="0" borderId="1" xfId="1" applyFont="1" applyBorder="1"/>
    <xf numFmtId="9" fontId="0" fillId="0" borderId="13" xfId="1" applyFont="1" applyBorder="1"/>
    <xf numFmtId="9" fontId="0" fillId="0" borderId="17" xfId="1" applyFont="1" applyBorder="1"/>
    <xf numFmtId="9" fontId="0" fillId="0" borderId="18" xfId="1" applyFont="1" applyBorder="1"/>
    <xf numFmtId="9" fontId="0" fillId="0" borderId="19" xfId="1" applyFont="1" applyBorder="1"/>
    <xf numFmtId="9" fontId="0" fillId="0" borderId="14" xfId="1" applyFont="1" applyBorder="1"/>
    <xf numFmtId="9" fontId="0" fillId="0" borderId="15" xfId="1" applyFont="1" applyBorder="1"/>
    <xf numFmtId="9" fontId="0" fillId="0" borderId="16" xfId="1" applyFont="1" applyBorder="1"/>
    <xf numFmtId="0" fontId="0" fillId="0" borderId="29" xfId="0" applyBorder="1"/>
    <xf numFmtId="0" fontId="0" fillId="0" borderId="11" xfId="0" applyBorder="1"/>
    <xf numFmtId="0" fontId="0" fillId="0" borderId="13" xfId="0" applyBorder="1"/>
    <xf numFmtId="0" fontId="0" fillId="0" borderId="16" xfId="0" applyBorder="1"/>
    <xf numFmtId="0" fontId="0" fillId="0" borderId="30" xfId="0" applyBorder="1"/>
    <xf numFmtId="0" fontId="0" fillId="0" borderId="31" xfId="0" applyBorder="1"/>
    <xf numFmtId="11" fontId="0" fillId="0" borderId="32" xfId="0" applyNumberFormat="1" applyBorder="1"/>
    <xf numFmtId="11" fontId="0" fillId="0" borderId="33" xfId="0" applyNumberFormat="1" applyBorder="1"/>
    <xf numFmtId="11" fontId="0" fillId="0" borderId="34" xfId="0" applyNumberFormat="1" applyBorder="1"/>
    <xf numFmtId="11" fontId="0" fillId="0" borderId="35" xfId="0" applyNumberFormat="1" applyBorder="1"/>
    <xf numFmtId="11" fontId="0" fillId="0" borderId="29" xfId="0" applyNumberFormat="1" applyBorder="1"/>
    <xf numFmtId="11" fontId="0" fillId="0" borderId="36" xfId="0" applyNumberFormat="1" applyBorder="1"/>
    <xf numFmtId="11" fontId="0" fillId="0" borderId="37" xfId="0" applyNumberFormat="1" applyBorder="1"/>
    <xf numFmtId="0" fontId="0" fillId="0" borderId="28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2" fontId="0" fillId="0" borderId="9" xfId="1" applyNumberFormat="1" applyFont="1" applyBorder="1"/>
    <xf numFmtId="2" fontId="0" fillId="0" borderId="10" xfId="1" applyNumberFormat="1" applyFont="1" applyBorder="1"/>
    <xf numFmtId="2" fontId="0" fillId="0" borderId="11" xfId="1" applyNumberFormat="1" applyFont="1" applyBorder="1"/>
    <xf numFmtId="2" fontId="0" fillId="0" borderId="12" xfId="1" applyNumberFormat="1" applyFont="1" applyBorder="1"/>
    <xf numFmtId="2" fontId="0" fillId="0" borderId="1" xfId="1" applyNumberFormat="1" applyFont="1" applyBorder="1"/>
    <xf numFmtId="2" fontId="0" fillId="0" borderId="13" xfId="1" applyNumberFormat="1" applyFont="1" applyBorder="1"/>
    <xf numFmtId="2" fontId="0" fillId="0" borderId="17" xfId="1" applyNumberFormat="1" applyFont="1" applyBorder="1"/>
    <xf numFmtId="2" fontId="0" fillId="0" borderId="18" xfId="1" applyNumberFormat="1" applyFont="1" applyBorder="1"/>
    <xf numFmtId="2" fontId="0" fillId="0" borderId="19" xfId="1" applyNumberFormat="1" applyFont="1" applyBorder="1"/>
    <xf numFmtId="2" fontId="0" fillId="0" borderId="14" xfId="1" applyNumberFormat="1" applyFont="1" applyBorder="1"/>
    <xf numFmtId="2" fontId="0" fillId="0" borderId="15" xfId="1" applyNumberFormat="1" applyFont="1" applyBorder="1"/>
    <xf numFmtId="2" fontId="0" fillId="0" borderId="16" xfId="1" applyNumberFormat="1" applyFont="1" applyBorder="1"/>
    <xf numFmtId="2" fontId="0" fillId="0" borderId="0" xfId="1" applyNumberFormat="1" applyFont="1"/>
    <xf numFmtId="0" fontId="0" fillId="0" borderId="0" xfId="0" applyNumberFormat="1"/>
    <xf numFmtId="2" fontId="0" fillId="0" borderId="0" xfId="0" applyNumberFormat="1"/>
    <xf numFmtId="11" fontId="0" fillId="0" borderId="43" xfId="0" applyNumberFormat="1" applyBorder="1"/>
    <xf numFmtId="0" fontId="0" fillId="0" borderId="4" xfId="0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9" fontId="0" fillId="0" borderId="32" xfId="1" applyFont="1" applyBorder="1"/>
    <xf numFmtId="9" fontId="0" fillId="0" borderId="21" xfId="1" applyFont="1" applyBorder="1"/>
    <xf numFmtId="9" fontId="0" fillId="0" borderId="46" xfId="1" applyFont="1" applyBorder="1"/>
    <xf numFmtId="9" fontId="0" fillId="0" borderId="33" xfId="1" applyFont="1" applyBorder="1"/>
    <xf numFmtId="9" fontId="0" fillId="0" borderId="34" xfId="1" applyFont="1" applyBorder="1"/>
    <xf numFmtId="9" fontId="0" fillId="0" borderId="36" xfId="1" applyFont="1" applyBorder="1"/>
    <xf numFmtId="9" fontId="0" fillId="0" borderId="37" xfId="1" applyFont="1" applyBorder="1"/>
    <xf numFmtId="0" fontId="0" fillId="0" borderId="55" xfId="0" applyBorder="1"/>
    <xf numFmtId="9" fontId="0" fillId="0" borderId="20" xfId="1" applyFont="1" applyBorder="1"/>
    <xf numFmtId="11" fontId="0" fillId="0" borderId="31" xfId="0" applyNumberFormat="1" applyBorder="1"/>
    <xf numFmtId="9" fontId="0" fillId="0" borderId="22" xfId="1" applyFont="1" applyBorder="1"/>
    <xf numFmtId="9" fontId="0" fillId="0" borderId="23" xfId="1" applyFont="1" applyBorder="1"/>
    <xf numFmtId="9" fontId="0" fillId="0" borderId="24" xfId="1" applyFont="1" applyBorder="1"/>
    <xf numFmtId="0" fontId="0" fillId="0" borderId="7" xfId="0" applyBorder="1"/>
    <xf numFmtId="11" fontId="0" fillId="0" borderId="0" xfId="0" applyNumberFormat="1" applyBorder="1"/>
    <xf numFmtId="0" fontId="0" fillId="0" borderId="0" xfId="0" applyBorder="1"/>
    <xf numFmtId="11" fontId="0" fillId="0" borderId="44" xfId="0" applyNumberFormat="1" applyBorder="1"/>
    <xf numFmtId="0" fontId="0" fillId="0" borderId="8" xfId="0" applyBorder="1"/>
    <xf numFmtId="11" fontId="0" fillId="0" borderId="54" xfId="0" applyNumberFormat="1" applyBorder="1"/>
    <xf numFmtId="0" fontId="0" fillId="0" borderId="54" xfId="0" applyBorder="1"/>
    <xf numFmtId="11" fontId="0" fillId="0" borderId="56" xfId="0" applyNumberFormat="1" applyBorder="1"/>
    <xf numFmtId="11" fontId="0" fillId="0" borderId="5" xfId="0" applyNumberFormat="1" applyBorder="1"/>
    <xf numFmtId="11" fontId="0" fillId="0" borderId="6" xfId="0" applyNumberFormat="1" applyBorder="1"/>
    <xf numFmtId="0" fontId="0" fillId="0" borderId="44" xfId="0" applyBorder="1"/>
    <xf numFmtId="0" fontId="0" fillId="0" borderId="56" xfId="0" applyBorder="1"/>
    <xf numFmtId="11" fontId="0" fillId="0" borderId="55" xfId="0" applyNumberFormat="1" applyBorder="1"/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53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4" xfId="0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Normalized Leakage vs Delay and Energy 65nm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Shared Sleep Delay</c:v>
          </c:tx>
          <c:spPr>
            <a:ln w="28575">
              <a:noFill/>
            </a:ln>
          </c:spPr>
          <c:marker>
            <c:symbol val="diamond"/>
            <c:size val="4"/>
          </c:marker>
          <c:xVal>
            <c:numRef>
              <c:f>('Normalized Dynamic and Leakage'!$H$4:$H$8,'Normalized Dynamic and Leakage'!$J$4:$J$8,'Normalized Dynamic and Leakage'!$K$4:$K$8,'Normalized Dynamic and Leakage'!$L$4:$L$8,'Normalized Dynamic and Leakage'!$M$4:$M$8,'Normalized Dynamic and Leakage'!$H$4:$H$8,'Normalized Dynamic and Leakage'!$H$4:$H$8,'Normalized Dynamic and Leakage'!$H$4:$H$8,'Normalized Dynamic and Leakage'!$H$4:$H$8)</c:f>
              <c:numCache>
                <c:formatCode>0.00</c:formatCode>
                <c:ptCount val="45"/>
                <c:pt idx="0">
                  <c:v>9.6173096542827671E-2</c:v>
                </c:pt>
                <c:pt idx="1">
                  <c:v>0.13873922381817405</c:v>
                </c:pt>
                <c:pt idx="2">
                  <c:v>0.17207949893957891</c:v>
                </c:pt>
                <c:pt idx="3">
                  <c:v>0.20054901271048586</c:v>
                </c:pt>
                <c:pt idx="4">
                  <c:v>0.22586844736119435</c:v>
                </c:pt>
                <c:pt idx="5">
                  <c:v>0.89247365374422027</c:v>
                </c:pt>
                <c:pt idx="6">
                  <c:v>0.90509572072864974</c:v>
                </c:pt>
                <c:pt idx="7">
                  <c:v>0.91131148200836543</c:v>
                </c:pt>
                <c:pt idx="8">
                  <c:v>0.91560126403280717</c:v>
                </c:pt>
                <c:pt idx="9">
                  <c:v>0.91899887018149662</c:v>
                </c:pt>
                <c:pt idx="10">
                  <c:v>0.80399581405517673</c:v>
                </c:pt>
                <c:pt idx="11">
                  <c:v>0.81994499884970806</c:v>
                </c:pt>
                <c:pt idx="12">
                  <c:v>0.82917459500072255</c:v>
                </c:pt>
                <c:pt idx="13">
                  <c:v>0.83615101388588253</c:v>
                </c:pt>
                <c:pt idx="14">
                  <c:v>0.84198437875701859</c:v>
                </c:pt>
                <c:pt idx="15">
                  <c:v>0.62704013467708941</c:v>
                </c:pt>
                <c:pt idx="16">
                  <c:v>0.64964355509182448</c:v>
                </c:pt>
                <c:pt idx="17">
                  <c:v>0.66490082098543646</c:v>
                </c:pt>
                <c:pt idx="18">
                  <c:v>0.67725051359203337</c:v>
                </c:pt>
                <c:pt idx="19">
                  <c:v>0.68795539590806254</c:v>
                </c:pt>
                <c:pt idx="20">
                  <c:v>0.45008445529900221</c:v>
                </c:pt>
                <c:pt idx="21">
                  <c:v>0.47934211133394106</c:v>
                </c:pt>
                <c:pt idx="22">
                  <c:v>0.5006270469701507</c:v>
                </c:pt>
                <c:pt idx="23">
                  <c:v>0.5183500132981842</c:v>
                </c:pt>
                <c:pt idx="24">
                  <c:v>0.53392641305910649</c:v>
                </c:pt>
                <c:pt idx="25">
                  <c:v>9.6173096542827671E-2</c:v>
                </c:pt>
                <c:pt idx="26">
                  <c:v>0.13873922381817405</c:v>
                </c:pt>
                <c:pt idx="27">
                  <c:v>0.17207949893957891</c:v>
                </c:pt>
                <c:pt idx="28">
                  <c:v>0.20054901271048586</c:v>
                </c:pt>
                <c:pt idx="29">
                  <c:v>0.22586844736119435</c:v>
                </c:pt>
                <c:pt idx="30">
                  <c:v>9.6173096542827671E-2</c:v>
                </c:pt>
                <c:pt idx="31">
                  <c:v>0.13873922381817405</c:v>
                </c:pt>
                <c:pt idx="32">
                  <c:v>0.17207949893957891</c:v>
                </c:pt>
                <c:pt idx="33">
                  <c:v>0.20054901271048586</c:v>
                </c:pt>
                <c:pt idx="34">
                  <c:v>0.22586844736119435</c:v>
                </c:pt>
                <c:pt idx="35">
                  <c:v>9.6173096542827671E-2</c:v>
                </c:pt>
                <c:pt idx="36">
                  <c:v>0.13873922381817405</c:v>
                </c:pt>
                <c:pt idx="37">
                  <c:v>0.17207949893957891</c:v>
                </c:pt>
                <c:pt idx="38">
                  <c:v>0.20054901271048586</c:v>
                </c:pt>
                <c:pt idx="39">
                  <c:v>0.22586844736119435</c:v>
                </c:pt>
                <c:pt idx="40">
                  <c:v>9.6173096542827671E-2</c:v>
                </c:pt>
                <c:pt idx="41">
                  <c:v>0.13873922381817405</c:v>
                </c:pt>
                <c:pt idx="42">
                  <c:v>0.17207949893957891</c:v>
                </c:pt>
                <c:pt idx="43">
                  <c:v>0.20054901271048586</c:v>
                </c:pt>
                <c:pt idx="44">
                  <c:v>0.22586844736119435</c:v>
                </c:pt>
              </c:numCache>
            </c:numRef>
          </c:xVal>
          <c:yVal>
            <c:numRef>
              <c:f>('Normalized Dynamic and Leakage'!$G$4:$G$8,'Normalized Dynamic and Leakage'!$G$4:$G$8,'Normalized Dynamic and Leakage'!$G$4:$G$8,'Normalized Dynamic and Leakage'!$G$4:$G$8,'Normalized Dynamic and Leakage'!$G$4:$G$8)</c:f>
              <c:numCache>
                <c:formatCode>0.00</c:formatCode>
                <c:ptCount val="25"/>
                <c:pt idx="0">
                  <c:v>1.0249804916965</c:v>
                </c:pt>
                <c:pt idx="1">
                  <c:v>1.0124414987991537</c:v>
                </c:pt>
                <c:pt idx="2">
                  <c:v>1.0082878202810739</c:v>
                </c:pt>
                <c:pt idx="3">
                  <c:v>1.0062310868088209</c:v>
                </c:pt>
                <c:pt idx="4">
                  <c:v>1.0049840222220789</c:v>
                </c:pt>
                <c:pt idx="5">
                  <c:v>1.0249804916965</c:v>
                </c:pt>
                <c:pt idx="6">
                  <c:v>1.0124414987991537</c:v>
                </c:pt>
                <c:pt idx="7">
                  <c:v>1.0082878202810739</c:v>
                </c:pt>
                <c:pt idx="8">
                  <c:v>1.0062310868088209</c:v>
                </c:pt>
                <c:pt idx="9">
                  <c:v>1.0049840222220789</c:v>
                </c:pt>
                <c:pt idx="10">
                  <c:v>1.0249804916965</c:v>
                </c:pt>
                <c:pt idx="11">
                  <c:v>1.0124414987991537</c:v>
                </c:pt>
                <c:pt idx="12">
                  <c:v>1.0082878202810739</c:v>
                </c:pt>
                <c:pt idx="13">
                  <c:v>1.0062310868088209</c:v>
                </c:pt>
                <c:pt idx="14">
                  <c:v>1.0049840222220789</c:v>
                </c:pt>
                <c:pt idx="15">
                  <c:v>1.0249804916965</c:v>
                </c:pt>
                <c:pt idx="16">
                  <c:v>1.0124414987991537</c:v>
                </c:pt>
                <c:pt idx="17">
                  <c:v>1.0082878202810739</c:v>
                </c:pt>
                <c:pt idx="18">
                  <c:v>1.0062310868088209</c:v>
                </c:pt>
                <c:pt idx="19">
                  <c:v>1.0049840222220789</c:v>
                </c:pt>
                <c:pt idx="20">
                  <c:v>1.0249804916965</c:v>
                </c:pt>
                <c:pt idx="21">
                  <c:v>1.0124414987991537</c:v>
                </c:pt>
                <c:pt idx="22">
                  <c:v>1.0082878202810739</c:v>
                </c:pt>
                <c:pt idx="23">
                  <c:v>1.0062310868088209</c:v>
                </c:pt>
                <c:pt idx="24">
                  <c:v>1.0049840222220789</c:v>
                </c:pt>
              </c:numCache>
            </c:numRef>
          </c:yVal>
        </c:ser>
        <c:ser>
          <c:idx val="4"/>
          <c:order val="1"/>
          <c:tx>
            <c:v>Shares Sleep Energy</c:v>
          </c:tx>
          <c:spPr>
            <a:ln w="28575">
              <a:noFill/>
            </a:ln>
          </c:spPr>
          <c:marker>
            <c:spPr>
              <a:ln w="12700">
                <a:solidFill>
                  <a:schemeClr val="accent1"/>
                </a:solidFill>
              </a:ln>
            </c:spPr>
          </c:marker>
          <c:xVal>
            <c:numRef>
              <c:f>('Normalized Dynamic and Leakage'!$H$4:$H$8,'Normalized Dynamic and Leakage'!$J$4:$J$8,'Normalized Dynamic and Leakage'!$K$4:$K$8,'Normalized Dynamic and Leakage'!$L$4:$L$8,'Normalized Dynamic and Leakage'!$M$4:$M$8)</c:f>
              <c:numCache>
                <c:formatCode>0.00</c:formatCode>
                <c:ptCount val="25"/>
                <c:pt idx="0">
                  <c:v>9.6173096542827671E-2</c:v>
                </c:pt>
                <c:pt idx="1">
                  <c:v>0.13873922381817405</c:v>
                </c:pt>
                <c:pt idx="2">
                  <c:v>0.17207949893957891</c:v>
                </c:pt>
                <c:pt idx="3">
                  <c:v>0.20054901271048586</c:v>
                </c:pt>
                <c:pt idx="4">
                  <c:v>0.22586844736119435</c:v>
                </c:pt>
                <c:pt idx="5">
                  <c:v>0.89247365374422027</c:v>
                </c:pt>
                <c:pt idx="6">
                  <c:v>0.90509572072864974</c:v>
                </c:pt>
                <c:pt idx="7">
                  <c:v>0.91131148200836543</c:v>
                </c:pt>
                <c:pt idx="8">
                  <c:v>0.91560126403280717</c:v>
                </c:pt>
                <c:pt idx="9">
                  <c:v>0.91899887018149662</c:v>
                </c:pt>
                <c:pt idx="10">
                  <c:v>0.80399581405517673</c:v>
                </c:pt>
                <c:pt idx="11">
                  <c:v>0.81994499884970806</c:v>
                </c:pt>
                <c:pt idx="12">
                  <c:v>0.82917459500072255</c:v>
                </c:pt>
                <c:pt idx="13">
                  <c:v>0.83615101388588253</c:v>
                </c:pt>
                <c:pt idx="14">
                  <c:v>0.84198437875701859</c:v>
                </c:pt>
                <c:pt idx="15">
                  <c:v>0.62704013467708941</c:v>
                </c:pt>
                <c:pt idx="16">
                  <c:v>0.64964355509182448</c:v>
                </c:pt>
                <c:pt idx="17">
                  <c:v>0.66490082098543646</c:v>
                </c:pt>
                <c:pt idx="18">
                  <c:v>0.67725051359203337</c:v>
                </c:pt>
                <c:pt idx="19">
                  <c:v>0.68795539590806254</c:v>
                </c:pt>
                <c:pt idx="20">
                  <c:v>0.45008445529900221</c:v>
                </c:pt>
                <c:pt idx="21">
                  <c:v>0.47934211133394106</c:v>
                </c:pt>
                <c:pt idx="22">
                  <c:v>0.5006270469701507</c:v>
                </c:pt>
                <c:pt idx="23">
                  <c:v>0.5183500132981842</c:v>
                </c:pt>
                <c:pt idx="24">
                  <c:v>0.53392641305910649</c:v>
                </c:pt>
              </c:numCache>
            </c:numRef>
          </c:xVal>
          <c:yVal>
            <c:numRef>
              <c:f>('Normalized Dynamic and Leakage'!$F$4:$F$8,'Normalized Dynamic and Leakage'!$F$4:$F$8,'Normalized Dynamic and Leakage'!$F$4:$F$8,'Normalized Dynamic and Leakage'!$F$4:$F$8,'Normalized Dynamic and Leakage'!$F$4:$F$8)</c:f>
              <c:numCache>
                <c:formatCode>0.00</c:formatCode>
                <c:ptCount val="25"/>
                <c:pt idx="0">
                  <c:v>0.98095149343326393</c:v>
                </c:pt>
                <c:pt idx="1">
                  <c:v>0.99024644260759154</c:v>
                </c:pt>
                <c:pt idx="2">
                  <c:v>0.9934483690160083</c:v>
                </c:pt>
                <c:pt idx="3">
                  <c:v>0.9950515141797317</c:v>
                </c:pt>
                <c:pt idx="4">
                  <c:v>0.99601336160597465</c:v>
                </c:pt>
                <c:pt idx="5">
                  <c:v>0.98095149343326393</c:v>
                </c:pt>
                <c:pt idx="6">
                  <c:v>0.99024644260759154</c:v>
                </c:pt>
                <c:pt idx="7">
                  <c:v>0.9934483690160083</c:v>
                </c:pt>
                <c:pt idx="8">
                  <c:v>0.9950515141797317</c:v>
                </c:pt>
                <c:pt idx="9">
                  <c:v>0.99601336160597465</c:v>
                </c:pt>
                <c:pt idx="10">
                  <c:v>0.98095149343326393</c:v>
                </c:pt>
                <c:pt idx="11">
                  <c:v>0.99024644260759154</c:v>
                </c:pt>
                <c:pt idx="12">
                  <c:v>0.9934483690160083</c:v>
                </c:pt>
                <c:pt idx="13">
                  <c:v>0.9950515141797317</c:v>
                </c:pt>
                <c:pt idx="14">
                  <c:v>0.99601336160597465</c:v>
                </c:pt>
                <c:pt idx="15">
                  <c:v>0.98095149343326393</c:v>
                </c:pt>
                <c:pt idx="16">
                  <c:v>0.99024644260759154</c:v>
                </c:pt>
                <c:pt idx="17">
                  <c:v>0.9934483690160083</c:v>
                </c:pt>
                <c:pt idx="18">
                  <c:v>0.9950515141797317</c:v>
                </c:pt>
                <c:pt idx="19">
                  <c:v>0.99601336160597465</c:v>
                </c:pt>
                <c:pt idx="20">
                  <c:v>0.98095149343326393</c:v>
                </c:pt>
                <c:pt idx="21">
                  <c:v>0.99024644260759154</c:v>
                </c:pt>
                <c:pt idx="22">
                  <c:v>0.9934483690160083</c:v>
                </c:pt>
                <c:pt idx="23">
                  <c:v>0.9950515141797317</c:v>
                </c:pt>
                <c:pt idx="24">
                  <c:v>0.99601336160597465</c:v>
                </c:pt>
              </c:numCache>
            </c:numRef>
          </c:yVal>
        </c:ser>
        <c:ser>
          <c:idx val="1"/>
          <c:order val="2"/>
          <c:tx>
            <c:v>Non-share Sleep Delay</c:v>
          </c:tx>
          <c:spPr>
            <a:ln w="28575">
              <a:noFill/>
            </a:ln>
          </c:spPr>
          <c:marker>
            <c:symbol val="circle"/>
            <c:size val="4"/>
          </c:marker>
          <c:xVal>
            <c:numRef>
              <c:f>('Normalized Dynamic and Leakage'!$H$9:$H$13,'Normalized Dynamic and Leakage'!$J$9:$J$13,'Normalized Dynamic and Leakage'!$K$9:$K$13,'Normalized Dynamic and Leakage'!$L$9:$L$13,'Normalized Dynamic and Leakage'!$M$9:$M$13)</c:f>
              <c:numCache>
                <c:formatCode>0.00</c:formatCode>
                <c:ptCount val="25"/>
                <c:pt idx="0">
                  <c:v>0.56820603514738799</c:v>
                </c:pt>
                <c:pt idx="1">
                  <c:v>0.64777888858376198</c:v>
                </c:pt>
                <c:pt idx="2">
                  <c:v>0.6984659907235411</c:v>
                </c:pt>
                <c:pt idx="3">
                  <c:v>0.73635574469829923</c:v>
                </c:pt>
                <c:pt idx="4">
                  <c:v>0.76673326107399531</c:v>
                </c:pt>
                <c:pt idx="5">
                  <c:v>0.96611938103621586</c:v>
                </c:pt>
                <c:pt idx="6">
                  <c:v>0.96896284753632789</c:v>
                </c:pt>
                <c:pt idx="7">
                  <c:v>0.97252410142931678</c:v>
                </c:pt>
                <c:pt idx="8">
                  <c:v>0.97556559700490941</c:v>
                </c:pt>
                <c:pt idx="9">
                  <c:v>0.97819095829412706</c:v>
                </c:pt>
                <c:pt idx="10">
                  <c:v>0.92190678704856821</c:v>
                </c:pt>
                <c:pt idx="11">
                  <c:v>0.93327574098604282</c:v>
                </c:pt>
                <c:pt idx="12">
                  <c:v>0.94207320023978613</c:v>
                </c:pt>
                <c:pt idx="13">
                  <c:v>0.94898672452639721</c:v>
                </c:pt>
                <c:pt idx="14">
                  <c:v>0.95469565860300132</c:v>
                </c:pt>
                <c:pt idx="15">
                  <c:v>0.83348159907327313</c:v>
                </c:pt>
                <c:pt idx="16">
                  <c:v>0.86190152788547247</c:v>
                </c:pt>
                <c:pt idx="17">
                  <c:v>0.88117139786072474</c:v>
                </c:pt>
                <c:pt idx="18">
                  <c:v>0.89582897956937257</c:v>
                </c:pt>
                <c:pt idx="19">
                  <c:v>0.90770505922074984</c:v>
                </c:pt>
                <c:pt idx="20">
                  <c:v>0.74505641109797804</c:v>
                </c:pt>
                <c:pt idx="21">
                  <c:v>0.79052731478490235</c:v>
                </c:pt>
                <c:pt idx="22">
                  <c:v>0.82026959548166356</c:v>
                </c:pt>
                <c:pt idx="23">
                  <c:v>0.84267123461234816</c:v>
                </c:pt>
                <c:pt idx="24">
                  <c:v>0.86071445983849837</c:v>
                </c:pt>
              </c:numCache>
            </c:numRef>
          </c:xVal>
          <c:yVal>
            <c:numRef>
              <c:f>('Normalized Dynamic and Leakage'!$G$9:$G$13,'Normalized Dynamic and Leakage'!$G$9:$G$13,'Normalized Dynamic and Leakage'!$G$9:$G$13,'Normalized Dynamic and Leakage'!$G$9:$G$13,'Normalized Dynamic and Leakage'!$G$9:$G$13)</c:f>
              <c:numCache>
                <c:formatCode>0.00</c:formatCode>
                <c:ptCount val="25"/>
                <c:pt idx="0">
                  <c:v>1.2115369660064257</c:v>
                </c:pt>
                <c:pt idx="1">
                  <c:v>1.0960065860993651</c:v>
                </c:pt>
                <c:pt idx="2">
                  <c:v>1.0620431702855186</c:v>
                </c:pt>
                <c:pt idx="3">
                  <c:v>1.0458849460893045</c:v>
                </c:pt>
                <c:pt idx="4">
                  <c:v>1.0363818637710287</c:v>
                </c:pt>
                <c:pt idx="5">
                  <c:v>1.2115369660064257</c:v>
                </c:pt>
                <c:pt idx="6">
                  <c:v>1.0960065860993651</c:v>
                </c:pt>
                <c:pt idx="7">
                  <c:v>1.0620431702855186</c:v>
                </c:pt>
                <c:pt idx="8">
                  <c:v>1.0458849460893045</c:v>
                </c:pt>
                <c:pt idx="9">
                  <c:v>1.0363818637710287</c:v>
                </c:pt>
                <c:pt idx="10">
                  <c:v>1.2115369660064257</c:v>
                </c:pt>
                <c:pt idx="11">
                  <c:v>1.0960065860993651</c:v>
                </c:pt>
                <c:pt idx="12">
                  <c:v>1.0620431702855186</c:v>
                </c:pt>
                <c:pt idx="13">
                  <c:v>1.0458849460893045</c:v>
                </c:pt>
                <c:pt idx="14">
                  <c:v>1.0363818637710287</c:v>
                </c:pt>
                <c:pt idx="15">
                  <c:v>1.2115369660064257</c:v>
                </c:pt>
                <c:pt idx="16">
                  <c:v>1.0960065860993651</c:v>
                </c:pt>
                <c:pt idx="17">
                  <c:v>1.0620431702855186</c:v>
                </c:pt>
                <c:pt idx="18">
                  <c:v>1.0458849460893045</c:v>
                </c:pt>
                <c:pt idx="19">
                  <c:v>1.0363818637710287</c:v>
                </c:pt>
                <c:pt idx="20">
                  <c:v>1.2115369660064257</c:v>
                </c:pt>
                <c:pt idx="21">
                  <c:v>1.0960065860993651</c:v>
                </c:pt>
                <c:pt idx="22">
                  <c:v>1.0620431702855186</c:v>
                </c:pt>
                <c:pt idx="23">
                  <c:v>1.0458849460893045</c:v>
                </c:pt>
                <c:pt idx="24">
                  <c:v>1.0363818637710287</c:v>
                </c:pt>
              </c:numCache>
            </c:numRef>
          </c:yVal>
        </c:ser>
        <c:ser>
          <c:idx val="5"/>
          <c:order val="3"/>
          <c:tx>
            <c:v>Non-Shared Sleep</c:v>
          </c:tx>
          <c:spPr>
            <a:ln w="28575">
              <a:noFill/>
            </a:ln>
          </c:spPr>
          <c:marker>
            <c:symbol val="x"/>
            <c:size val="7"/>
            <c:spPr>
              <a:noFill/>
              <a:ln w="12700">
                <a:solidFill>
                  <a:schemeClr val="accent2"/>
                </a:solidFill>
              </a:ln>
            </c:spPr>
          </c:marker>
          <c:xVal>
            <c:numRef>
              <c:f>('Normalized Dynamic and Leakage'!$H$9:$H$13,'Normalized Dynamic and Leakage'!$J$9:$J$13,'Normalized Dynamic and Leakage'!$K$9:$K$13,'Normalized Dynamic and Leakage'!$L$9:$L$13,'Normalized Dynamic and Leakage'!$M$9:$M$13)</c:f>
              <c:numCache>
                <c:formatCode>0.00</c:formatCode>
                <c:ptCount val="25"/>
                <c:pt idx="0">
                  <c:v>0.56820603514738799</c:v>
                </c:pt>
                <c:pt idx="1">
                  <c:v>0.64777888858376198</c:v>
                </c:pt>
                <c:pt idx="2">
                  <c:v>0.6984659907235411</c:v>
                </c:pt>
                <c:pt idx="3">
                  <c:v>0.73635574469829923</c:v>
                </c:pt>
                <c:pt idx="4">
                  <c:v>0.76673326107399531</c:v>
                </c:pt>
                <c:pt idx="5">
                  <c:v>0.96611938103621586</c:v>
                </c:pt>
                <c:pt idx="6">
                  <c:v>0.96896284753632789</c:v>
                </c:pt>
                <c:pt idx="7">
                  <c:v>0.97252410142931678</c:v>
                </c:pt>
                <c:pt idx="8">
                  <c:v>0.97556559700490941</c:v>
                </c:pt>
                <c:pt idx="9">
                  <c:v>0.97819095829412706</c:v>
                </c:pt>
                <c:pt idx="10">
                  <c:v>0.92190678704856821</c:v>
                </c:pt>
                <c:pt idx="11">
                  <c:v>0.93327574098604282</c:v>
                </c:pt>
                <c:pt idx="12">
                  <c:v>0.94207320023978613</c:v>
                </c:pt>
                <c:pt idx="13">
                  <c:v>0.94898672452639721</c:v>
                </c:pt>
                <c:pt idx="14">
                  <c:v>0.95469565860300132</c:v>
                </c:pt>
                <c:pt idx="15">
                  <c:v>0.83348159907327313</c:v>
                </c:pt>
                <c:pt idx="16">
                  <c:v>0.86190152788547247</c:v>
                </c:pt>
                <c:pt idx="17">
                  <c:v>0.88117139786072474</c:v>
                </c:pt>
                <c:pt idx="18">
                  <c:v>0.89582897956937257</c:v>
                </c:pt>
                <c:pt idx="19">
                  <c:v>0.90770505922074984</c:v>
                </c:pt>
                <c:pt idx="20">
                  <c:v>0.74505641109797804</c:v>
                </c:pt>
                <c:pt idx="21">
                  <c:v>0.79052731478490235</c:v>
                </c:pt>
                <c:pt idx="22">
                  <c:v>0.82026959548166356</c:v>
                </c:pt>
                <c:pt idx="23">
                  <c:v>0.84267123461234816</c:v>
                </c:pt>
                <c:pt idx="24">
                  <c:v>0.86071445983849837</c:v>
                </c:pt>
              </c:numCache>
            </c:numRef>
          </c:xVal>
          <c:yVal>
            <c:numRef>
              <c:f>('Normalized Dynamic and Leakage'!$F$9:$F$13,'Normalized Dynamic and Leakage'!$F$9:$F$13,'Normalized Dynamic and Leakage'!$F$9:$F$13,'Normalized Dynamic and Leakage'!$F$9:$F$13,'Normalized Dynamic and Leakage'!$F$9:$F$13)</c:f>
              <c:numCache>
                <c:formatCode>0.00</c:formatCode>
                <c:ptCount val="25"/>
                <c:pt idx="0">
                  <c:v>1.0103319750238633</c:v>
                </c:pt>
                <c:pt idx="1">
                  <c:v>1.004649954086613</c:v>
                </c:pt>
                <c:pt idx="2">
                  <c:v>1.0029750026188473</c:v>
                </c:pt>
                <c:pt idx="3">
                  <c:v>1.0021444694834216</c:v>
                </c:pt>
                <c:pt idx="4">
                  <c:v>1.0016862579852528</c:v>
                </c:pt>
                <c:pt idx="5">
                  <c:v>1.0103319750238633</c:v>
                </c:pt>
                <c:pt idx="6">
                  <c:v>1.004649954086613</c:v>
                </c:pt>
                <c:pt idx="7">
                  <c:v>1.0029750026188473</c:v>
                </c:pt>
                <c:pt idx="8">
                  <c:v>1.0021444694834216</c:v>
                </c:pt>
                <c:pt idx="9">
                  <c:v>1.0016862579852528</c:v>
                </c:pt>
                <c:pt idx="10">
                  <c:v>1.0103319750238633</c:v>
                </c:pt>
                <c:pt idx="11">
                  <c:v>1.004649954086613</c:v>
                </c:pt>
                <c:pt idx="12">
                  <c:v>1.0029750026188473</c:v>
                </c:pt>
                <c:pt idx="13">
                  <c:v>1.0021444694834216</c:v>
                </c:pt>
                <c:pt idx="14">
                  <c:v>1.0016862579852528</c:v>
                </c:pt>
                <c:pt idx="15">
                  <c:v>1.0103319750238633</c:v>
                </c:pt>
                <c:pt idx="16">
                  <c:v>1.004649954086613</c:v>
                </c:pt>
                <c:pt idx="17">
                  <c:v>1.0029750026188473</c:v>
                </c:pt>
                <c:pt idx="18">
                  <c:v>1.0021444694834216</c:v>
                </c:pt>
                <c:pt idx="19">
                  <c:v>1.0016862579852528</c:v>
                </c:pt>
                <c:pt idx="20">
                  <c:v>1.0103319750238633</c:v>
                </c:pt>
                <c:pt idx="21">
                  <c:v>1.004649954086613</c:v>
                </c:pt>
                <c:pt idx="22">
                  <c:v>1.0029750026188473</c:v>
                </c:pt>
                <c:pt idx="23">
                  <c:v>1.0021444694834216</c:v>
                </c:pt>
                <c:pt idx="24">
                  <c:v>1.0016862579852528</c:v>
                </c:pt>
              </c:numCache>
            </c:numRef>
          </c:yVal>
        </c:ser>
        <c:ser>
          <c:idx val="2"/>
          <c:order val="4"/>
          <c:tx>
            <c:v>Stack Delay</c:v>
          </c:tx>
          <c:spPr>
            <a:ln w="28575">
              <a:noFill/>
            </a:ln>
          </c:spPr>
          <c:marker>
            <c:symbol val="triangle"/>
            <c:size val="4"/>
          </c:marker>
          <c:xVal>
            <c:numRef>
              <c:f>'Normalized Dynamic and Leakage'!$H$14:$H$18</c:f>
              <c:numCache>
                <c:formatCode>0.00</c:formatCode>
                <c:ptCount val="5"/>
                <c:pt idx="0">
                  <c:v>0.27858861219449166</c:v>
                </c:pt>
                <c:pt idx="1">
                  <c:v>0.39136119651968237</c:v>
                </c:pt>
                <c:pt idx="2">
                  <c:v>0.5016208715468875</c:v>
                </c:pt>
                <c:pt idx="3">
                  <c:v>0.60996898315573322</c:v>
                </c:pt>
                <c:pt idx="4">
                  <c:v>0.71669411910058156</c:v>
                </c:pt>
              </c:numCache>
            </c:numRef>
          </c:xVal>
          <c:yVal>
            <c:numRef>
              <c:f>'Normalized Dynamic and Leakage'!$G$14:$G$18</c:f>
              <c:numCache>
                <c:formatCode>0.00</c:formatCode>
                <c:ptCount val="5"/>
                <c:pt idx="0">
                  <c:v>2.7980085407864856</c:v>
                </c:pt>
                <c:pt idx="1">
                  <c:v>2.7666839778755419</c:v>
                </c:pt>
                <c:pt idx="2">
                  <c:v>3.0707093966481005</c:v>
                </c:pt>
                <c:pt idx="3">
                  <c:v>3.4593011456125575</c:v>
                </c:pt>
                <c:pt idx="4">
                  <c:v>3.8855981996342779</c:v>
                </c:pt>
              </c:numCache>
            </c:numRef>
          </c:yVal>
        </c:ser>
        <c:ser>
          <c:idx val="3"/>
          <c:order val="5"/>
          <c:tx>
            <c:v>Stack Energy</c:v>
          </c:tx>
          <c:spPr>
            <a:ln w="28575">
              <a:noFill/>
            </a:ln>
          </c:spPr>
          <c:marker>
            <c:symbol val="plus"/>
            <c:size val="7"/>
            <c:spPr>
              <a:ln w="12700">
                <a:solidFill>
                  <a:schemeClr val="accent3"/>
                </a:solidFill>
              </a:ln>
            </c:spPr>
          </c:marker>
          <c:xVal>
            <c:numRef>
              <c:f>'Normalized Dynamic and Leakage'!$H$14:$H$18</c:f>
              <c:numCache>
                <c:formatCode>0.00</c:formatCode>
                <c:ptCount val="5"/>
                <c:pt idx="0">
                  <c:v>0.27858861219449166</c:v>
                </c:pt>
                <c:pt idx="1">
                  <c:v>0.39136119651968237</c:v>
                </c:pt>
                <c:pt idx="2">
                  <c:v>0.5016208715468875</c:v>
                </c:pt>
                <c:pt idx="3">
                  <c:v>0.60996898315573322</c:v>
                </c:pt>
                <c:pt idx="4">
                  <c:v>0.71669411910058156</c:v>
                </c:pt>
              </c:numCache>
            </c:numRef>
          </c:xVal>
          <c:yVal>
            <c:numRef>
              <c:f>'Normalized Dynamic and Leakage'!$F$14:$F$18</c:f>
              <c:numCache>
                <c:formatCode>0.00</c:formatCode>
                <c:ptCount val="5"/>
                <c:pt idx="0">
                  <c:v>1.4641922987897604</c:v>
                </c:pt>
                <c:pt idx="1">
                  <c:v>1.8636762574300434</c:v>
                </c:pt>
                <c:pt idx="2">
                  <c:v>2.2664220015626402</c:v>
                </c:pt>
                <c:pt idx="3">
                  <c:v>2.6699431962545042</c:v>
                </c:pt>
                <c:pt idx="4">
                  <c:v>3.0734090128138747</c:v>
                </c:pt>
              </c:numCache>
            </c:numRef>
          </c:yVal>
        </c:ser>
        <c:ser>
          <c:idx val="6"/>
          <c:order val="6"/>
          <c:tx>
            <c:v>Stack Header Delay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accent4"/>
              </a:solidFill>
            </c:spPr>
          </c:marker>
          <c:xVal>
            <c:numRef>
              <c:f>'Normalized Dynamic and Leakage'!$AF$4:$AF$8</c:f>
              <c:numCache>
                <c:formatCode>0%</c:formatCode>
                <c:ptCount val="5"/>
                <c:pt idx="0">
                  <c:v>0.51860249936741609</c:v>
                </c:pt>
                <c:pt idx="1">
                  <c:v>0.5305990421411495</c:v>
                </c:pt>
                <c:pt idx="2">
                  <c:v>0.54165531432542269</c:v>
                </c:pt>
                <c:pt idx="3">
                  <c:v>0.55205450850252136</c:v>
                </c:pt>
                <c:pt idx="4">
                  <c:v>0.56192227823010299</c:v>
                </c:pt>
              </c:numCache>
            </c:numRef>
          </c:xVal>
          <c:yVal>
            <c:numRef>
              <c:f>'Normalized Dynamic and Leakage'!$AE$4:$AE$8</c:f>
              <c:numCache>
                <c:formatCode>0%</c:formatCode>
                <c:ptCount val="5"/>
                <c:pt idx="0">
                  <c:v>2.0226308568682865</c:v>
                </c:pt>
                <c:pt idx="1">
                  <c:v>2.0602791950382184</c:v>
                </c:pt>
                <c:pt idx="2">
                  <c:v>2.2704423749280833</c:v>
                </c:pt>
                <c:pt idx="3">
                  <c:v>2.5242291473044656</c:v>
                </c:pt>
                <c:pt idx="4">
                  <c:v>2.7963716025264116</c:v>
                </c:pt>
              </c:numCache>
            </c:numRef>
          </c:yVal>
        </c:ser>
        <c:ser>
          <c:idx val="7"/>
          <c:order val="7"/>
          <c:tx>
            <c:v>Stack Header Energy</c:v>
          </c:tx>
          <c:spPr>
            <a:ln w="28575">
              <a:noFill/>
            </a:ln>
          </c:spPr>
          <c:marker>
            <c:spPr>
              <a:solidFill>
                <a:srgbClr val="8064A2"/>
              </a:solidFill>
              <a:ln>
                <a:solidFill>
                  <a:schemeClr val="accent4"/>
                </a:solidFill>
              </a:ln>
            </c:spPr>
          </c:marker>
          <c:xVal>
            <c:numRef>
              <c:f>'Normalized Dynamic and Leakage'!$AF$4:$AF$8</c:f>
              <c:numCache>
                <c:formatCode>0%</c:formatCode>
                <c:ptCount val="5"/>
                <c:pt idx="0">
                  <c:v>0.51860249936741609</c:v>
                </c:pt>
                <c:pt idx="1">
                  <c:v>0.5305990421411495</c:v>
                </c:pt>
                <c:pt idx="2">
                  <c:v>0.54165531432542269</c:v>
                </c:pt>
                <c:pt idx="3">
                  <c:v>0.55205450850252136</c:v>
                </c:pt>
                <c:pt idx="4">
                  <c:v>0.56192227823010299</c:v>
                </c:pt>
              </c:numCache>
            </c:numRef>
          </c:xVal>
          <c:yVal>
            <c:numRef>
              <c:f>'Normalized Dynamic and Leakage'!$AD$4:$AD$8</c:f>
              <c:numCache>
                <c:formatCode>0%</c:formatCode>
                <c:ptCount val="5"/>
                <c:pt idx="0">
                  <c:v>1.3340428184448594</c:v>
                </c:pt>
                <c:pt idx="1">
                  <c:v>1.6069079228660774</c:v>
                </c:pt>
                <c:pt idx="2">
                  <c:v>1.8839951694647585</c:v>
                </c:pt>
                <c:pt idx="3">
                  <c:v>2.1611700494040669</c:v>
                </c:pt>
                <c:pt idx="4">
                  <c:v>2.4376281564957423</c:v>
                </c:pt>
              </c:numCache>
            </c:numRef>
          </c:yVal>
        </c:ser>
        <c:ser>
          <c:idx val="8"/>
          <c:order val="8"/>
          <c:tx>
            <c:v>Stack Footer Delay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chemeClr val="accent5"/>
              </a:solidFill>
            </c:spPr>
          </c:marker>
          <c:xVal>
            <c:numRef>
              <c:f>'Normalized Dynamic and Leakage'!$AF$9:$AF$13</c:f>
              <c:numCache>
                <c:formatCode>0%</c:formatCode>
                <c:ptCount val="5"/>
                <c:pt idx="0">
                  <c:v>0.75962080572578816</c:v>
                </c:pt>
                <c:pt idx="1">
                  <c:v>0.86057094948014823</c:v>
                </c:pt>
                <c:pt idx="2">
                  <c:v>0.95990631823206685</c:v>
                </c:pt>
                <c:pt idx="3">
                  <c:v>1.0579722029944283</c:v>
                </c:pt>
                <c:pt idx="4">
                  <c:v>1.1549369331360138</c:v>
                </c:pt>
              </c:numCache>
            </c:numRef>
          </c:xVal>
          <c:yVal>
            <c:numRef>
              <c:f>'Normalized Dynamic and Leakage'!$AE$9:$AE$13</c:f>
              <c:numCache>
                <c:formatCode>0%</c:formatCode>
                <c:ptCount val="5"/>
                <c:pt idx="0">
                  <c:v>1.5890560097111317</c:v>
                </c:pt>
                <c:pt idx="1">
                  <c:v>1.5473506186420856</c:v>
                </c:pt>
                <c:pt idx="2">
                  <c:v>1.640697608254462</c:v>
                </c:pt>
                <c:pt idx="3">
                  <c:v>1.7660262124689414</c:v>
                </c:pt>
                <c:pt idx="4">
                  <c:v>1.9037169103933136</c:v>
                </c:pt>
              </c:numCache>
            </c:numRef>
          </c:yVal>
        </c:ser>
        <c:ser>
          <c:idx val="9"/>
          <c:order val="9"/>
          <c:tx>
            <c:v>Stack Footer Energy</c:v>
          </c:tx>
          <c:spPr>
            <a:ln w="28575">
              <a:noFill/>
            </a:ln>
          </c:spPr>
          <c:marker>
            <c:symbol val="dash"/>
            <c:size val="7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xVal>
            <c:numRef>
              <c:f>'Normalized Dynamic and Leakage'!$AF$9:$AF$13</c:f>
              <c:numCache>
                <c:formatCode>0%</c:formatCode>
                <c:ptCount val="5"/>
                <c:pt idx="0">
                  <c:v>0.75962080572578816</c:v>
                </c:pt>
                <c:pt idx="1">
                  <c:v>0.86057094948014823</c:v>
                </c:pt>
                <c:pt idx="2">
                  <c:v>0.95990631823206685</c:v>
                </c:pt>
                <c:pt idx="3">
                  <c:v>1.0579722029944283</c:v>
                </c:pt>
                <c:pt idx="4">
                  <c:v>1.1549369331360138</c:v>
                </c:pt>
              </c:numCache>
            </c:numRef>
          </c:xVal>
          <c:yVal>
            <c:numRef>
              <c:f>'Normalized Dynamic and Leakage'!$AD$9:$AD$13</c:f>
              <c:numCache>
                <c:formatCode>0%</c:formatCode>
                <c:ptCount val="5"/>
                <c:pt idx="0">
                  <c:v>1.1523252886763715</c:v>
                </c:pt>
                <c:pt idx="1">
                  <c:v>1.2859945084905</c:v>
                </c:pt>
                <c:pt idx="2">
                  <c:v>1.4215077397681544</c:v>
                </c:pt>
                <c:pt idx="3">
                  <c:v>1.5569244293701636</c:v>
                </c:pt>
                <c:pt idx="4">
                  <c:v>1.6917508202819083</c:v>
                </c:pt>
              </c:numCache>
            </c:numRef>
          </c:yVal>
        </c:ser>
        <c:axId val="92709248"/>
        <c:axId val="92711936"/>
      </c:scatterChart>
      <c:valAx>
        <c:axId val="927092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Static Leakage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92711936"/>
        <c:crosses val="autoZero"/>
        <c:crossBetween val="midCat"/>
      </c:valAx>
      <c:valAx>
        <c:axId val="9271193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Dynamic Delay and Energy</a:t>
                </a:r>
              </a:p>
            </c:rich>
          </c:tx>
          <c:layout/>
        </c:title>
        <c:numFmt formatCode="0%" sourceLinked="0"/>
        <c:majorTickMark val="none"/>
        <c:tickLblPos val="nextTo"/>
        <c:crossAx val="9270924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Normalized Leakage vs Delay and Energy 45nm</a:t>
            </a:r>
          </a:p>
        </c:rich>
      </c:tx>
      <c:layout>
        <c:manualLayout>
          <c:xMode val="edge"/>
          <c:yMode val="edge"/>
          <c:x val="0.146378575559411"/>
          <c:y val="2.2535211267605645E-2"/>
        </c:manualLayout>
      </c:layout>
    </c:title>
    <c:plotArea>
      <c:layout/>
      <c:scatterChart>
        <c:scatterStyle val="lineMarker"/>
        <c:ser>
          <c:idx val="0"/>
          <c:order val="0"/>
          <c:tx>
            <c:v>Shared Sleep Delay</c:v>
          </c:tx>
          <c:spPr>
            <a:ln w="28575">
              <a:noFill/>
            </a:ln>
          </c:spPr>
          <c:marker>
            <c:symbol val="diamond"/>
            <c:size val="4"/>
          </c:marker>
          <c:xVal>
            <c:numRef>
              <c:f>('Normalized Dynamic and Leakage'!$H$20:$H$24,'Normalized Dynamic and Leakage'!$J$20:$J$24,'Normalized Dynamic and Leakage'!$K$20:$K$24,'Normalized Dynamic and Leakage'!$L$20:$L$24,'Normalized Dynamic and Leakage'!$M$20:$M$24,'Normalized Dynamic and Leakage'!$H$20:$H$24,'Normalized Dynamic and Leakage'!$H$20:$H$24,'Normalized Dynamic and Leakage'!$H$20:$H$24,'Normalized Dynamic and Leakage'!$H$20:$H$24)</c:f>
              <c:numCache>
                <c:formatCode>0.00</c:formatCode>
                <c:ptCount val="45"/>
                <c:pt idx="0">
                  <c:v>6.1900582342227908E-2</c:v>
                </c:pt>
                <c:pt idx="1">
                  <c:v>8.9150052726444357E-2</c:v>
                </c:pt>
                <c:pt idx="2">
                  <c:v>0.11041312476510114</c:v>
                </c:pt>
                <c:pt idx="3">
                  <c:v>0.12852224122940836</c:v>
                </c:pt>
                <c:pt idx="4">
                  <c:v>0.14459363016396551</c:v>
                </c:pt>
                <c:pt idx="5">
                  <c:v>0.88889983577105047</c:v>
                </c:pt>
                <c:pt idx="6">
                  <c:v>0.90005106806669344</c:v>
                </c:pt>
                <c:pt idx="7">
                  <c:v>0.90505450540539001</c:v>
                </c:pt>
                <c:pt idx="8">
                  <c:v>0.90833312119533138</c:v>
                </c:pt>
                <c:pt idx="9">
                  <c:v>0.91083565014549694</c:v>
                </c:pt>
                <c:pt idx="10">
                  <c:v>0.79701102983451466</c:v>
                </c:pt>
                <c:pt idx="11">
                  <c:v>0.80995095525111016</c:v>
                </c:pt>
                <c:pt idx="12">
                  <c:v>0.81676101866758022</c:v>
                </c:pt>
                <c:pt idx="13">
                  <c:v>0.82168746786578439</c:v>
                </c:pt>
                <c:pt idx="14">
                  <c:v>0.82569764792532685</c:v>
                </c:pt>
                <c:pt idx="15">
                  <c:v>0.61323341796144282</c:v>
                </c:pt>
                <c:pt idx="16">
                  <c:v>0.62975072961994372</c:v>
                </c:pt>
                <c:pt idx="17">
                  <c:v>0.64017404519196031</c:v>
                </c:pt>
                <c:pt idx="18">
                  <c:v>0.64839616120669041</c:v>
                </c:pt>
                <c:pt idx="19">
                  <c:v>0.65542164348498644</c:v>
                </c:pt>
                <c:pt idx="20">
                  <c:v>0.42945580608837125</c:v>
                </c:pt>
                <c:pt idx="21">
                  <c:v>0.44955050398877727</c:v>
                </c:pt>
                <c:pt idx="22">
                  <c:v>0.46358707171634067</c:v>
                </c:pt>
                <c:pt idx="23">
                  <c:v>0.47510485454759638</c:v>
                </c:pt>
                <c:pt idx="24">
                  <c:v>0.48514563904464619</c:v>
                </c:pt>
                <c:pt idx="25">
                  <c:v>6.1900582342227908E-2</c:v>
                </c:pt>
                <c:pt idx="26">
                  <c:v>8.9150052726444357E-2</c:v>
                </c:pt>
                <c:pt idx="27">
                  <c:v>0.11041312476510114</c:v>
                </c:pt>
                <c:pt idx="28">
                  <c:v>0.12852224122940836</c:v>
                </c:pt>
                <c:pt idx="29">
                  <c:v>0.14459363016396551</c:v>
                </c:pt>
                <c:pt idx="30">
                  <c:v>6.1900582342227908E-2</c:v>
                </c:pt>
                <c:pt idx="31">
                  <c:v>8.9150052726444357E-2</c:v>
                </c:pt>
                <c:pt idx="32">
                  <c:v>0.11041312476510114</c:v>
                </c:pt>
                <c:pt idx="33">
                  <c:v>0.12852224122940836</c:v>
                </c:pt>
                <c:pt idx="34">
                  <c:v>0.14459363016396551</c:v>
                </c:pt>
                <c:pt idx="35">
                  <c:v>6.1900582342227908E-2</c:v>
                </c:pt>
                <c:pt idx="36">
                  <c:v>8.9150052726444357E-2</c:v>
                </c:pt>
                <c:pt idx="37">
                  <c:v>0.11041312476510114</c:v>
                </c:pt>
                <c:pt idx="38">
                  <c:v>0.12852224122940836</c:v>
                </c:pt>
                <c:pt idx="39">
                  <c:v>0.14459363016396551</c:v>
                </c:pt>
                <c:pt idx="40">
                  <c:v>6.1900582342227908E-2</c:v>
                </c:pt>
                <c:pt idx="41">
                  <c:v>8.9150052726444357E-2</c:v>
                </c:pt>
                <c:pt idx="42">
                  <c:v>0.11041312476510114</c:v>
                </c:pt>
                <c:pt idx="43">
                  <c:v>0.12852224122940836</c:v>
                </c:pt>
                <c:pt idx="44">
                  <c:v>0.14459363016396551</c:v>
                </c:pt>
              </c:numCache>
            </c:numRef>
          </c:xVal>
          <c:yVal>
            <c:numRef>
              <c:f>('Normalized Dynamic and Leakage'!$G$20:$G$24,'Normalized Dynamic and Leakage'!$G$20:$G$24,'Normalized Dynamic and Leakage'!$G$20:$G$24,'Normalized Dynamic and Leakage'!$G$20:$G$24,'Normalized Dynamic and Leakage'!$G$20:$G$24)</c:f>
              <c:numCache>
                <c:formatCode>0.00</c:formatCode>
                <c:ptCount val="25"/>
                <c:pt idx="0">
                  <c:v>1.0281610539912502</c:v>
                </c:pt>
                <c:pt idx="1">
                  <c:v>1.0140164881925215</c:v>
                </c:pt>
                <c:pt idx="2">
                  <c:v>1.0093373605163283</c:v>
                </c:pt>
                <c:pt idx="3">
                  <c:v>1.0069407228204807</c:v>
                </c:pt>
                <c:pt idx="4">
                  <c:v>1.0055732718829102</c:v>
                </c:pt>
                <c:pt idx="5">
                  <c:v>1.0281610539912502</c:v>
                </c:pt>
                <c:pt idx="6">
                  <c:v>1.0140164881925215</c:v>
                </c:pt>
                <c:pt idx="7">
                  <c:v>1.0093373605163283</c:v>
                </c:pt>
                <c:pt idx="8">
                  <c:v>1.0069407228204807</c:v>
                </c:pt>
                <c:pt idx="9">
                  <c:v>1.0055732718829102</c:v>
                </c:pt>
                <c:pt idx="10">
                  <c:v>1.0281610539912502</c:v>
                </c:pt>
                <c:pt idx="11">
                  <c:v>1.0140164881925215</c:v>
                </c:pt>
                <c:pt idx="12">
                  <c:v>1.0093373605163283</c:v>
                </c:pt>
                <c:pt idx="13">
                  <c:v>1.0069407228204807</c:v>
                </c:pt>
                <c:pt idx="14">
                  <c:v>1.0055732718829102</c:v>
                </c:pt>
                <c:pt idx="15">
                  <c:v>1.0281610539912502</c:v>
                </c:pt>
                <c:pt idx="16">
                  <c:v>1.0140164881925215</c:v>
                </c:pt>
                <c:pt idx="17">
                  <c:v>1.0093373605163283</c:v>
                </c:pt>
                <c:pt idx="18">
                  <c:v>1.0069407228204807</c:v>
                </c:pt>
                <c:pt idx="19">
                  <c:v>1.0055732718829102</c:v>
                </c:pt>
                <c:pt idx="20">
                  <c:v>1.0281610539912502</c:v>
                </c:pt>
                <c:pt idx="21">
                  <c:v>1.0140164881925215</c:v>
                </c:pt>
                <c:pt idx="22">
                  <c:v>1.0093373605163283</c:v>
                </c:pt>
                <c:pt idx="23">
                  <c:v>1.0069407228204807</c:v>
                </c:pt>
                <c:pt idx="24">
                  <c:v>1.0055732718829102</c:v>
                </c:pt>
              </c:numCache>
            </c:numRef>
          </c:yVal>
        </c:ser>
        <c:ser>
          <c:idx val="4"/>
          <c:order val="1"/>
          <c:tx>
            <c:v>Shares Sleep Energy</c:v>
          </c:tx>
          <c:spPr>
            <a:ln w="28575">
              <a:noFill/>
            </a:ln>
          </c:spPr>
          <c:marker>
            <c:spPr>
              <a:ln w="12700">
                <a:solidFill>
                  <a:schemeClr val="accent1"/>
                </a:solidFill>
              </a:ln>
            </c:spPr>
          </c:marker>
          <c:xVal>
            <c:numRef>
              <c:f>('Normalized Dynamic and Leakage'!$H$20:$H$24,'Normalized Dynamic and Leakage'!$J$20:$J$24,'Normalized Dynamic and Leakage'!$K$20:$K$24,'Normalized Dynamic and Leakage'!$L$20:$L$24,'Normalized Dynamic and Leakage'!$M$20:$M$24)</c:f>
              <c:numCache>
                <c:formatCode>0.00</c:formatCode>
                <c:ptCount val="25"/>
                <c:pt idx="0">
                  <c:v>6.1900582342227908E-2</c:v>
                </c:pt>
                <c:pt idx="1">
                  <c:v>8.9150052726444357E-2</c:v>
                </c:pt>
                <c:pt idx="2">
                  <c:v>0.11041312476510114</c:v>
                </c:pt>
                <c:pt idx="3">
                  <c:v>0.12852224122940836</c:v>
                </c:pt>
                <c:pt idx="4">
                  <c:v>0.14459363016396551</c:v>
                </c:pt>
                <c:pt idx="5">
                  <c:v>0.88889983577105047</c:v>
                </c:pt>
                <c:pt idx="6">
                  <c:v>0.90005106806669344</c:v>
                </c:pt>
                <c:pt idx="7">
                  <c:v>0.90505450540539001</c:v>
                </c:pt>
                <c:pt idx="8">
                  <c:v>0.90833312119533138</c:v>
                </c:pt>
                <c:pt idx="9">
                  <c:v>0.91083565014549694</c:v>
                </c:pt>
                <c:pt idx="10">
                  <c:v>0.79701102983451466</c:v>
                </c:pt>
                <c:pt idx="11">
                  <c:v>0.80995095525111016</c:v>
                </c:pt>
                <c:pt idx="12">
                  <c:v>0.81676101866758022</c:v>
                </c:pt>
                <c:pt idx="13">
                  <c:v>0.82168746786578439</c:v>
                </c:pt>
                <c:pt idx="14">
                  <c:v>0.82569764792532685</c:v>
                </c:pt>
                <c:pt idx="15">
                  <c:v>0.61323341796144282</c:v>
                </c:pt>
                <c:pt idx="16">
                  <c:v>0.62975072961994372</c:v>
                </c:pt>
                <c:pt idx="17">
                  <c:v>0.64017404519196031</c:v>
                </c:pt>
                <c:pt idx="18">
                  <c:v>0.64839616120669041</c:v>
                </c:pt>
                <c:pt idx="19">
                  <c:v>0.65542164348498644</c:v>
                </c:pt>
                <c:pt idx="20">
                  <c:v>0.42945580608837125</c:v>
                </c:pt>
                <c:pt idx="21">
                  <c:v>0.44955050398877727</c:v>
                </c:pt>
                <c:pt idx="22">
                  <c:v>0.46358707171634067</c:v>
                </c:pt>
                <c:pt idx="23">
                  <c:v>0.47510485454759638</c:v>
                </c:pt>
                <c:pt idx="24">
                  <c:v>0.48514563904464619</c:v>
                </c:pt>
              </c:numCache>
            </c:numRef>
          </c:xVal>
          <c:yVal>
            <c:numRef>
              <c:f>('Normalized Dynamic and Leakage'!$F$20:$F$24,'Normalized Dynamic and Leakage'!$F$20:$F$24,'Normalized Dynamic and Leakage'!$F$20:$F$24,'Normalized Dynamic and Leakage'!$F$20:$F$24,'Normalized Dynamic and Leakage'!$F$20:$F$24)</c:f>
              <c:numCache>
                <c:formatCode>0.00</c:formatCode>
                <c:ptCount val="25"/>
                <c:pt idx="0">
                  <c:v>0.98078864170758628</c:v>
                </c:pt>
                <c:pt idx="1">
                  <c:v>0.9901511808822766</c:v>
                </c:pt>
                <c:pt idx="2">
                  <c:v>0.99334799214319991</c:v>
                </c:pt>
                <c:pt idx="3">
                  <c:v>0.99497877452487837</c:v>
                </c:pt>
                <c:pt idx="4">
                  <c:v>0.99597365236566715</c:v>
                </c:pt>
                <c:pt idx="5">
                  <c:v>0.98078864170758628</c:v>
                </c:pt>
                <c:pt idx="6">
                  <c:v>0.9901511808822766</c:v>
                </c:pt>
                <c:pt idx="7">
                  <c:v>0.99334799214319991</c:v>
                </c:pt>
                <c:pt idx="8">
                  <c:v>0.99497877452487837</c:v>
                </c:pt>
                <c:pt idx="9">
                  <c:v>0.99597365236566715</c:v>
                </c:pt>
                <c:pt idx="10">
                  <c:v>0.98078864170758628</c:v>
                </c:pt>
                <c:pt idx="11">
                  <c:v>0.9901511808822766</c:v>
                </c:pt>
                <c:pt idx="12">
                  <c:v>0.99334799214319991</c:v>
                </c:pt>
                <c:pt idx="13">
                  <c:v>0.99497877452487837</c:v>
                </c:pt>
                <c:pt idx="14">
                  <c:v>0.99597365236566715</c:v>
                </c:pt>
                <c:pt idx="15">
                  <c:v>0.98078864170758628</c:v>
                </c:pt>
                <c:pt idx="16">
                  <c:v>0.9901511808822766</c:v>
                </c:pt>
                <c:pt idx="17">
                  <c:v>0.99334799214319991</c:v>
                </c:pt>
                <c:pt idx="18">
                  <c:v>0.99497877452487837</c:v>
                </c:pt>
                <c:pt idx="19">
                  <c:v>0.99597365236566715</c:v>
                </c:pt>
                <c:pt idx="20">
                  <c:v>0.98078864170758628</c:v>
                </c:pt>
                <c:pt idx="21">
                  <c:v>0.9901511808822766</c:v>
                </c:pt>
                <c:pt idx="22">
                  <c:v>0.99334799214319991</c:v>
                </c:pt>
                <c:pt idx="23">
                  <c:v>0.99497877452487837</c:v>
                </c:pt>
                <c:pt idx="24">
                  <c:v>0.99597365236566715</c:v>
                </c:pt>
              </c:numCache>
            </c:numRef>
          </c:yVal>
        </c:ser>
        <c:ser>
          <c:idx val="1"/>
          <c:order val="2"/>
          <c:tx>
            <c:v>Non-share Sleep Delay</c:v>
          </c:tx>
          <c:spPr>
            <a:ln w="28575">
              <a:noFill/>
            </a:ln>
          </c:spPr>
          <c:marker>
            <c:symbol val="circle"/>
            <c:size val="4"/>
          </c:marker>
          <c:xVal>
            <c:numRef>
              <c:f>('Normalized Dynamic and Leakage'!$H$25:$H$29,'Normalized Dynamic and Leakage'!$J$25:$J$29,'Normalized Dynamic and Leakage'!$K$25:$K$29,'Normalized Dynamic and Leakage'!$L$25:$L$29,'Normalized Dynamic and Leakage'!$M$25:$M$29)</c:f>
              <c:numCache>
                <c:formatCode>0.00</c:formatCode>
                <c:ptCount val="25"/>
                <c:pt idx="0">
                  <c:v>0.41698321971032237</c:v>
                </c:pt>
                <c:pt idx="1">
                  <c:v>0.48423454859354131</c:v>
                </c:pt>
                <c:pt idx="2">
                  <c:v>0.52775803697359602</c:v>
                </c:pt>
                <c:pt idx="3">
                  <c:v>0.56087694065481619</c:v>
                </c:pt>
                <c:pt idx="4">
                  <c:v>0.58795045557679482</c:v>
                </c:pt>
                <c:pt idx="5">
                  <c:v>0.95015148307513742</c:v>
                </c:pt>
                <c:pt idx="6">
                  <c:v>0.95210035361671885</c:v>
                </c:pt>
                <c:pt idx="7">
                  <c:v>0.95504469098166089</c:v>
                </c:pt>
                <c:pt idx="8">
                  <c:v>0.9577132584464787</c:v>
                </c:pt>
                <c:pt idx="9">
                  <c:v>0.96008508620810518</c:v>
                </c:pt>
                <c:pt idx="10">
                  <c:v>0.8909105649234913</c:v>
                </c:pt>
                <c:pt idx="11">
                  <c:v>0.90011526416969911</c:v>
                </c:pt>
                <c:pt idx="12">
                  <c:v>0.90756839609187601</c:v>
                </c:pt>
                <c:pt idx="13">
                  <c:v>0.91362033424740507</c:v>
                </c:pt>
                <c:pt idx="14">
                  <c:v>0.91873679391573748</c:v>
                </c:pt>
                <c:pt idx="15">
                  <c:v>0.77242872862019896</c:v>
                </c:pt>
                <c:pt idx="16">
                  <c:v>0.79614508527565953</c:v>
                </c:pt>
                <c:pt idx="17">
                  <c:v>0.8126158063123059</c:v>
                </c:pt>
                <c:pt idx="18">
                  <c:v>0.82543448584925772</c:v>
                </c:pt>
                <c:pt idx="19">
                  <c:v>0.83604020933100165</c:v>
                </c:pt>
                <c:pt idx="20">
                  <c:v>0.65394689231690684</c:v>
                </c:pt>
                <c:pt idx="21">
                  <c:v>0.69217490638162027</c:v>
                </c:pt>
                <c:pt idx="22">
                  <c:v>0.7176632165327359</c:v>
                </c:pt>
                <c:pt idx="23">
                  <c:v>0.73724863745111058</c:v>
                </c:pt>
                <c:pt idx="24">
                  <c:v>0.75334362474626615</c:v>
                </c:pt>
              </c:numCache>
            </c:numRef>
          </c:xVal>
          <c:yVal>
            <c:numRef>
              <c:f>('Normalized Dynamic and Leakage'!$G$25:$G$29,'Normalized Dynamic and Leakage'!$G$25:$G$29,'Normalized Dynamic and Leakage'!$G$25:$G$29,'Normalized Dynamic and Leakage'!$G$25:$G$29,'Normalized Dynamic and Leakage'!$G$25:$G$30)</c:f>
              <c:numCache>
                <c:formatCode>0.00</c:formatCode>
                <c:ptCount val="26"/>
                <c:pt idx="0">
                  <c:v>1.2163192074697027</c:v>
                </c:pt>
                <c:pt idx="1">
                  <c:v>1.0986700591625673</c:v>
                </c:pt>
                <c:pt idx="2">
                  <c:v>1.0638690906017891</c:v>
                </c:pt>
                <c:pt idx="3">
                  <c:v>1.0472521239794323</c:v>
                </c:pt>
                <c:pt idx="4">
                  <c:v>1.0374683878542805</c:v>
                </c:pt>
                <c:pt idx="5">
                  <c:v>1.2163192074697027</c:v>
                </c:pt>
                <c:pt idx="6">
                  <c:v>1.0986700591625673</c:v>
                </c:pt>
                <c:pt idx="7">
                  <c:v>1.0638690906017891</c:v>
                </c:pt>
                <c:pt idx="8">
                  <c:v>1.0472521239794323</c:v>
                </c:pt>
                <c:pt idx="9">
                  <c:v>1.0374683878542805</c:v>
                </c:pt>
                <c:pt idx="10">
                  <c:v>1.2163192074697027</c:v>
                </c:pt>
                <c:pt idx="11">
                  <c:v>1.0986700591625673</c:v>
                </c:pt>
                <c:pt idx="12">
                  <c:v>1.0638690906017891</c:v>
                </c:pt>
                <c:pt idx="13">
                  <c:v>1.0472521239794323</c:v>
                </c:pt>
                <c:pt idx="14">
                  <c:v>1.0374683878542805</c:v>
                </c:pt>
                <c:pt idx="15">
                  <c:v>1.2163192074697027</c:v>
                </c:pt>
                <c:pt idx="16">
                  <c:v>1.0986700591625673</c:v>
                </c:pt>
                <c:pt idx="17">
                  <c:v>1.0638690906017891</c:v>
                </c:pt>
                <c:pt idx="18">
                  <c:v>1.0472521239794323</c:v>
                </c:pt>
                <c:pt idx="19">
                  <c:v>1.0374683878542805</c:v>
                </c:pt>
                <c:pt idx="20">
                  <c:v>1.2163192074697027</c:v>
                </c:pt>
                <c:pt idx="21">
                  <c:v>1.0986700591625673</c:v>
                </c:pt>
                <c:pt idx="22">
                  <c:v>1.0638690906017891</c:v>
                </c:pt>
                <c:pt idx="23">
                  <c:v>1.0472521239794323</c:v>
                </c:pt>
                <c:pt idx="24">
                  <c:v>1.0374683878542805</c:v>
                </c:pt>
                <c:pt idx="25">
                  <c:v>2.8931779366318433</c:v>
                </c:pt>
              </c:numCache>
            </c:numRef>
          </c:yVal>
        </c:ser>
        <c:ser>
          <c:idx val="5"/>
          <c:order val="3"/>
          <c:tx>
            <c:v>Non-Shared Sleep</c:v>
          </c:tx>
          <c:spPr>
            <a:ln w="28575">
              <a:noFill/>
            </a:ln>
          </c:spPr>
          <c:marker>
            <c:symbol val="x"/>
            <c:size val="7"/>
            <c:spPr>
              <a:noFill/>
              <a:ln w="12700">
                <a:solidFill>
                  <a:schemeClr val="accent2"/>
                </a:solidFill>
              </a:ln>
            </c:spPr>
          </c:marker>
          <c:xVal>
            <c:numRef>
              <c:f>('Normalized Dynamic and Leakage'!$H$25:$H$29,'Normalized Dynamic and Leakage'!$J$25:$J$29,'Normalized Dynamic and Leakage'!$K$25:$K$29,'Normalized Dynamic and Leakage'!$L$25:$L$29,'Normalized Dynamic and Leakage'!$M$25:$M$29)</c:f>
              <c:numCache>
                <c:formatCode>0.00</c:formatCode>
                <c:ptCount val="25"/>
                <c:pt idx="0">
                  <c:v>0.41698321971032237</c:v>
                </c:pt>
                <c:pt idx="1">
                  <c:v>0.48423454859354131</c:v>
                </c:pt>
                <c:pt idx="2">
                  <c:v>0.52775803697359602</c:v>
                </c:pt>
                <c:pt idx="3">
                  <c:v>0.56087694065481619</c:v>
                </c:pt>
                <c:pt idx="4">
                  <c:v>0.58795045557679482</c:v>
                </c:pt>
                <c:pt idx="5">
                  <c:v>0.95015148307513742</c:v>
                </c:pt>
                <c:pt idx="6">
                  <c:v>0.95210035361671885</c:v>
                </c:pt>
                <c:pt idx="7">
                  <c:v>0.95504469098166089</c:v>
                </c:pt>
                <c:pt idx="8">
                  <c:v>0.9577132584464787</c:v>
                </c:pt>
                <c:pt idx="9">
                  <c:v>0.96008508620810518</c:v>
                </c:pt>
                <c:pt idx="10">
                  <c:v>0.8909105649234913</c:v>
                </c:pt>
                <c:pt idx="11">
                  <c:v>0.90011526416969911</c:v>
                </c:pt>
                <c:pt idx="12">
                  <c:v>0.90756839609187601</c:v>
                </c:pt>
                <c:pt idx="13">
                  <c:v>0.91362033424740507</c:v>
                </c:pt>
                <c:pt idx="14">
                  <c:v>0.91873679391573748</c:v>
                </c:pt>
                <c:pt idx="15">
                  <c:v>0.77242872862019896</c:v>
                </c:pt>
                <c:pt idx="16">
                  <c:v>0.79614508527565953</c:v>
                </c:pt>
                <c:pt idx="17">
                  <c:v>0.8126158063123059</c:v>
                </c:pt>
                <c:pt idx="18">
                  <c:v>0.82543448584925772</c:v>
                </c:pt>
                <c:pt idx="19">
                  <c:v>0.83604020933100165</c:v>
                </c:pt>
                <c:pt idx="20">
                  <c:v>0.65394689231690684</c:v>
                </c:pt>
                <c:pt idx="21">
                  <c:v>0.69217490638162027</c:v>
                </c:pt>
                <c:pt idx="22">
                  <c:v>0.7176632165327359</c:v>
                </c:pt>
                <c:pt idx="23">
                  <c:v>0.73724863745111058</c:v>
                </c:pt>
                <c:pt idx="24">
                  <c:v>0.75334362474626615</c:v>
                </c:pt>
              </c:numCache>
            </c:numRef>
          </c:xVal>
          <c:yVal>
            <c:numRef>
              <c:f>('Normalized Dynamic and Leakage'!$F$25:$F$29,'Normalized Dynamic and Leakage'!$F$25:$F$29,'Normalized Dynamic and Leakage'!$F$25:$F$29,'Normalized Dynamic and Leakage'!$F$25:$F$29,'Normalized Dynamic and Leakage'!$F$25:$F$29)</c:f>
              <c:numCache>
                <c:formatCode>0.00</c:formatCode>
                <c:ptCount val="25"/>
                <c:pt idx="0">
                  <c:v>1.0093924012267834</c:v>
                </c:pt>
                <c:pt idx="1">
                  <c:v>1.0040854430637385</c:v>
                </c:pt>
                <c:pt idx="2">
                  <c:v>1.0025209858714459</c:v>
                </c:pt>
                <c:pt idx="3">
                  <c:v>1.0018061826455522</c:v>
                </c:pt>
                <c:pt idx="4">
                  <c:v>1.001433378500473</c:v>
                </c:pt>
                <c:pt idx="5">
                  <c:v>1.0093924012267834</c:v>
                </c:pt>
                <c:pt idx="6">
                  <c:v>1.0040854430637385</c:v>
                </c:pt>
                <c:pt idx="7">
                  <c:v>1.0025209858714459</c:v>
                </c:pt>
                <c:pt idx="8">
                  <c:v>1.0018061826455522</c:v>
                </c:pt>
                <c:pt idx="9">
                  <c:v>1.001433378500473</c:v>
                </c:pt>
                <c:pt idx="10">
                  <c:v>1.0093924012267834</c:v>
                </c:pt>
                <c:pt idx="11">
                  <c:v>1.0040854430637385</c:v>
                </c:pt>
                <c:pt idx="12">
                  <c:v>1.0025209858714459</c:v>
                </c:pt>
                <c:pt idx="13">
                  <c:v>1.0018061826455522</c:v>
                </c:pt>
                <c:pt idx="14">
                  <c:v>1.001433378500473</c:v>
                </c:pt>
                <c:pt idx="15">
                  <c:v>1.0093924012267834</c:v>
                </c:pt>
                <c:pt idx="16">
                  <c:v>1.0040854430637385</c:v>
                </c:pt>
                <c:pt idx="17">
                  <c:v>1.0025209858714459</c:v>
                </c:pt>
                <c:pt idx="18">
                  <c:v>1.0018061826455522</c:v>
                </c:pt>
                <c:pt idx="19">
                  <c:v>1.001433378500473</c:v>
                </c:pt>
                <c:pt idx="20">
                  <c:v>1.0093924012267834</c:v>
                </c:pt>
                <c:pt idx="21">
                  <c:v>1.0040854430637385</c:v>
                </c:pt>
                <c:pt idx="22">
                  <c:v>1.0025209858714459</c:v>
                </c:pt>
                <c:pt idx="23">
                  <c:v>1.0018061826455522</c:v>
                </c:pt>
                <c:pt idx="24">
                  <c:v>1.001433378500473</c:v>
                </c:pt>
              </c:numCache>
            </c:numRef>
          </c:yVal>
        </c:ser>
        <c:ser>
          <c:idx val="2"/>
          <c:order val="4"/>
          <c:tx>
            <c:v>Stack Delay</c:v>
          </c:tx>
          <c:spPr>
            <a:ln w="28575">
              <a:noFill/>
            </a:ln>
          </c:spPr>
          <c:marker>
            <c:symbol val="triangle"/>
            <c:size val="4"/>
          </c:marker>
          <c:xVal>
            <c:numRef>
              <c:f>'Normalized Dynamic and Leakage'!$H$30:$H$34</c:f>
              <c:numCache>
                <c:formatCode>0.00</c:formatCode>
                <c:ptCount val="5"/>
                <c:pt idx="0">
                  <c:v>0.20782537182207014</c:v>
                </c:pt>
                <c:pt idx="1">
                  <c:v>0.2797145586309408</c:v>
                </c:pt>
                <c:pt idx="2">
                  <c:v>0.35060647637994491</c:v>
                </c:pt>
                <c:pt idx="3">
                  <c:v>0.42084769374946152</c:v>
                </c:pt>
                <c:pt idx="4">
                  <c:v>0.49058467099488762</c:v>
                </c:pt>
              </c:numCache>
            </c:numRef>
          </c:xVal>
          <c:yVal>
            <c:numRef>
              <c:f>'Normalized Dynamic and Leakage'!$G$30:$G$34</c:f>
              <c:numCache>
                <c:formatCode>0.00</c:formatCode>
                <c:ptCount val="5"/>
                <c:pt idx="0">
                  <c:v>2.8931779366318433</c:v>
                </c:pt>
                <c:pt idx="1">
                  <c:v>2.8021081806146531</c:v>
                </c:pt>
                <c:pt idx="2">
                  <c:v>3.0772900759666584</c:v>
                </c:pt>
                <c:pt idx="3">
                  <c:v>3.4418747837481196</c:v>
                </c:pt>
                <c:pt idx="4">
                  <c:v>3.8463980359473209</c:v>
                </c:pt>
              </c:numCache>
            </c:numRef>
          </c:yVal>
        </c:ser>
        <c:ser>
          <c:idx val="3"/>
          <c:order val="5"/>
          <c:tx>
            <c:v>Stack Energy</c:v>
          </c:tx>
          <c:spPr>
            <a:ln w="28575">
              <a:noFill/>
            </a:ln>
          </c:spPr>
          <c:marker>
            <c:symbol val="plus"/>
            <c:size val="7"/>
            <c:spPr>
              <a:ln w="12700">
                <a:solidFill>
                  <a:schemeClr val="accent3"/>
                </a:solidFill>
              </a:ln>
            </c:spPr>
          </c:marker>
          <c:xVal>
            <c:numRef>
              <c:f>'Normalized Dynamic and Leakage'!$H$30:$H$34</c:f>
              <c:numCache>
                <c:formatCode>0.00</c:formatCode>
                <c:ptCount val="5"/>
                <c:pt idx="0">
                  <c:v>0.20782537182207014</c:v>
                </c:pt>
                <c:pt idx="1">
                  <c:v>0.2797145586309408</c:v>
                </c:pt>
                <c:pt idx="2">
                  <c:v>0.35060647637994491</c:v>
                </c:pt>
                <c:pt idx="3">
                  <c:v>0.42084769374946152</c:v>
                </c:pt>
                <c:pt idx="4">
                  <c:v>0.49058467099488762</c:v>
                </c:pt>
              </c:numCache>
            </c:numRef>
          </c:xVal>
          <c:yVal>
            <c:numRef>
              <c:f>'Normalized Dynamic and Leakage'!$F$30:$F$34</c:f>
              <c:numCache>
                <c:formatCode>0.00</c:formatCode>
                <c:ptCount val="5"/>
                <c:pt idx="0">
                  <c:v>1.4582506948192262</c:v>
                </c:pt>
                <c:pt idx="1">
                  <c:v>1.8505492370072805</c:v>
                </c:pt>
                <c:pt idx="2">
                  <c:v>2.2439156084577001</c:v>
                </c:pt>
                <c:pt idx="3">
                  <c:v>2.6375991337615932</c:v>
                </c:pt>
                <c:pt idx="4">
                  <c:v>3.0310491158145001</c:v>
                </c:pt>
              </c:numCache>
            </c:numRef>
          </c:yVal>
        </c:ser>
        <c:ser>
          <c:idx val="6"/>
          <c:order val="6"/>
          <c:tx>
            <c:v>Stack Header Delay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accent4"/>
              </a:solidFill>
            </c:spPr>
          </c:marker>
          <c:xVal>
            <c:numRef>
              <c:f>'Normalized Dynamic and Leakage'!$AF$20:$AF$24</c:f>
              <c:numCache>
                <c:formatCode>0%</c:formatCode>
                <c:ptCount val="5"/>
                <c:pt idx="0">
                  <c:v>0.49949718949052668</c:v>
                </c:pt>
                <c:pt idx="1">
                  <c:v>0.50460919039043139</c:v>
                </c:pt>
                <c:pt idx="2">
                  <c:v>0.50933369048617805</c:v>
                </c:pt>
                <c:pt idx="3">
                  <c:v>0.51382794738566751</c:v>
                </c:pt>
                <c:pt idx="4">
                  <c:v>0.51815554131793151</c:v>
                </c:pt>
              </c:numCache>
            </c:numRef>
          </c:xVal>
          <c:yVal>
            <c:numRef>
              <c:f>'Normalized Dynamic and Leakage'!$AE$20:$AE$24</c:f>
              <c:numCache>
                <c:formatCode>0%</c:formatCode>
                <c:ptCount val="5"/>
                <c:pt idx="0">
                  <c:v>2.0824961516210241</c:v>
                </c:pt>
                <c:pt idx="1">
                  <c:v>2.0827747392806435</c:v>
                </c:pt>
                <c:pt idx="2">
                  <c:v>2.2735182928395852</c:v>
                </c:pt>
                <c:pt idx="3">
                  <c:v>2.5116619889735006</c:v>
                </c:pt>
                <c:pt idx="4">
                  <c:v>2.7698841168198536</c:v>
                </c:pt>
              </c:numCache>
            </c:numRef>
          </c:yVal>
        </c:ser>
        <c:ser>
          <c:idx val="7"/>
          <c:order val="7"/>
          <c:tx>
            <c:v>Stack Header Energy</c:v>
          </c:tx>
          <c:spPr>
            <a:ln w="28575">
              <a:noFill/>
            </a:ln>
          </c:spPr>
          <c:marker>
            <c:spPr>
              <a:solidFill>
                <a:srgbClr val="8064A2"/>
              </a:solidFill>
              <a:ln>
                <a:solidFill>
                  <a:schemeClr val="accent4"/>
                </a:solidFill>
              </a:ln>
            </c:spPr>
          </c:marker>
          <c:xVal>
            <c:numRef>
              <c:f>'Normalized Dynamic and Leakage'!$AF$20:$AF$24</c:f>
              <c:numCache>
                <c:formatCode>0%</c:formatCode>
                <c:ptCount val="5"/>
                <c:pt idx="0">
                  <c:v>0.49949718949052668</c:v>
                </c:pt>
                <c:pt idx="1">
                  <c:v>0.50460919039043139</c:v>
                </c:pt>
                <c:pt idx="2">
                  <c:v>0.50933369048617805</c:v>
                </c:pt>
                <c:pt idx="3">
                  <c:v>0.51382794738566751</c:v>
                </c:pt>
                <c:pt idx="4">
                  <c:v>0.51815554131793151</c:v>
                </c:pt>
              </c:numCache>
            </c:numRef>
          </c:xVal>
          <c:yVal>
            <c:numRef>
              <c:f>'Normalized Dynamic and Leakage'!$AD$20:$AD$24</c:f>
              <c:numCache>
                <c:formatCode>0%</c:formatCode>
                <c:ptCount val="5"/>
                <c:pt idx="0">
                  <c:v>1.3307108988977829</c:v>
                </c:pt>
                <c:pt idx="1">
                  <c:v>1.600230138181296</c:v>
                </c:pt>
                <c:pt idx="2">
                  <c:v>1.8729832693559416</c:v>
                </c:pt>
                <c:pt idx="3">
                  <c:v>2.1458873448235614</c:v>
                </c:pt>
                <c:pt idx="4">
                  <c:v>2.4178022982447365</c:v>
                </c:pt>
              </c:numCache>
            </c:numRef>
          </c:yVal>
        </c:ser>
        <c:ser>
          <c:idx val="8"/>
          <c:order val="8"/>
          <c:tx>
            <c:v>Stack Footer Delay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chemeClr val="accent5"/>
              </a:solidFill>
            </c:spPr>
          </c:marker>
          <c:xVal>
            <c:numRef>
              <c:f>'Normalized Dynamic and Leakage'!$AF$25:$AF$29</c:f>
              <c:numCache>
                <c:formatCode>0%</c:formatCode>
                <c:ptCount val="5"/>
                <c:pt idx="0">
                  <c:v>0.70744705064861224</c:v>
                </c:pt>
                <c:pt idx="1">
                  <c:v>0.77451064855971963</c:v>
                </c:pt>
                <c:pt idx="2">
                  <c:v>0.84087486395147737</c:v>
                </c:pt>
                <c:pt idx="3">
                  <c:v>0.90679439395438532</c:v>
                </c:pt>
                <c:pt idx="4">
                  <c:v>0.97236479701917811</c:v>
                </c:pt>
              </c:numCache>
            </c:numRef>
          </c:xVal>
          <c:yVal>
            <c:numRef>
              <c:f>'Normalized Dynamic and Leakage'!$AE$25:$AE$29</c:f>
              <c:numCache>
                <c:formatCode>0%</c:formatCode>
                <c:ptCount val="5"/>
                <c:pt idx="0">
                  <c:v>1.6058691919503023</c:v>
                </c:pt>
                <c:pt idx="1">
                  <c:v>1.548719719456036</c:v>
                </c:pt>
                <c:pt idx="2">
                  <c:v>1.6333068262334236</c:v>
                </c:pt>
                <c:pt idx="3">
                  <c:v>1.7516129451637337</c:v>
                </c:pt>
                <c:pt idx="4">
                  <c:v>1.8829786344932997</c:v>
                </c:pt>
              </c:numCache>
            </c:numRef>
          </c:yVal>
        </c:ser>
        <c:ser>
          <c:idx val="9"/>
          <c:order val="9"/>
          <c:tx>
            <c:v>Stack Footer Energy</c:v>
          </c:tx>
          <c:spPr>
            <a:ln w="28575">
              <a:noFill/>
            </a:ln>
          </c:spPr>
          <c:marker>
            <c:symbol val="dash"/>
            <c:size val="7"/>
            <c:spPr>
              <a:ln>
                <a:solidFill>
                  <a:schemeClr val="accent5"/>
                </a:solidFill>
              </a:ln>
            </c:spPr>
          </c:marker>
          <c:xVal>
            <c:numRef>
              <c:f>'Normalized Dynamic and Leakage'!$AF$25:$AF$29</c:f>
              <c:numCache>
                <c:formatCode>0%</c:formatCode>
                <c:ptCount val="5"/>
                <c:pt idx="0">
                  <c:v>0.70744705064861224</c:v>
                </c:pt>
                <c:pt idx="1">
                  <c:v>0.77451064855971963</c:v>
                </c:pt>
                <c:pt idx="2">
                  <c:v>0.84087486395147737</c:v>
                </c:pt>
                <c:pt idx="3">
                  <c:v>0.90679439395438532</c:v>
                </c:pt>
                <c:pt idx="4">
                  <c:v>0.97236479701917811</c:v>
                </c:pt>
              </c:numCache>
            </c:numRef>
          </c:xVal>
          <c:yVal>
            <c:numRef>
              <c:f>'Normalized Dynamic and Leakage'!$AD$25:$AD$29</c:f>
              <c:numCache>
                <c:formatCode>0%</c:formatCode>
                <c:ptCount val="5"/>
                <c:pt idx="0">
                  <c:v>1.1478880953957873</c:v>
                </c:pt>
                <c:pt idx="1">
                  <c:v>1.2811217694518613</c:v>
                </c:pt>
                <c:pt idx="2">
                  <c:v>1.4159949902337283</c:v>
                </c:pt>
                <c:pt idx="3">
                  <c:v>1.5504967283720354</c:v>
                </c:pt>
                <c:pt idx="4">
                  <c:v>1.6843631299735666</c:v>
                </c:pt>
              </c:numCache>
            </c:numRef>
          </c:yVal>
        </c:ser>
        <c:axId val="92682496"/>
        <c:axId val="92754688"/>
      </c:scatterChart>
      <c:valAx>
        <c:axId val="926824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Static Leakage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92754688"/>
        <c:crosses val="autoZero"/>
        <c:crossBetween val="midCat"/>
      </c:valAx>
      <c:valAx>
        <c:axId val="9275468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Dynamic Delay and Energy</a:t>
                </a:r>
              </a:p>
            </c:rich>
          </c:tx>
          <c:layout/>
        </c:title>
        <c:numFmt formatCode="0%" sourceLinked="0"/>
        <c:majorTickMark val="none"/>
        <c:tickLblPos val="nextTo"/>
        <c:crossAx val="9268249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Normalized Leakage vs Delay and Energy 32nm</a:t>
            </a:r>
          </a:p>
        </c:rich>
      </c:tx>
      <c:layout>
        <c:manualLayout>
          <c:xMode val="edge"/>
          <c:yMode val="edge"/>
          <c:x val="0.146378575559411"/>
          <c:y val="2.2535211267605656E-2"/>
        </c:manualLayout>
      </c:layout>
    </c:title>
    <c:plotArea>
      <c:layout/>
      <c:scatterChart>
        <c:scatterStyle val="lineMarker"/>
        <c:ser>
          <c:idx val="0"/>
          <c:order val="0"/>
          <c:tx>
            <c:v>Shared Sleep Delay</c:v>
          </c:tx>
          <c:spPr>
            <a:ln w="28575">
              <a:noFill/>
            </a:ln>
          </c:spPr>
          <c:marker>
            <c:symbol val="diamond"/>
            <c:size val="4"/>
          </c:marker>
          <c:xVal>
            <c:numRef>
              <c:f>('Normalized Dynamic and Leakage'!$H$36:$H$40,'Normalized Dynamic and Leakage'!$J$36:$J$40,'Normalized Dynamic and Leakage'!$K$36:$K$40,'Normalized Dynamic and Leakage'!$L$36:$L$40,'Normalized Dynamic and Leakage'!$M$36:$M$40,'Normalized Dynamic and Leakage'!$H$36:$H$40,'Normalized Dynamic and Leakage'!$H$36:$H$40,'Normalized Dynamic and Leakage'!$H$36:$H$40,'Normalized Dynamic and Leakage'!$H$36:$H$40)</c:f>
              <c:numCache>
                <c:formatCode>0.00</c:formatCode>
                <c:ptCount val="45"/>
                <c:pt idx="0">
                  <c:v>2.8019099393416787E-2</c:v>
                </c:pt>
                <c:pt idx="1">
                  <c:v>4.0475638718244222E-2</c:v>
                </c:pt>
                <c:pt idx="2">
                  <c:v>5.0187902791414857E-2</c:v>
                </c:pt>
                <c:pt idx="3">
                  <c:v>5.8461584599487998E-2</c:v>
                </c:pt>
                <c:pt idx="4">
                  <c:v>6.5806352694324929E-2</c:v>
                </c:pt>
                <c:pt idx="5">
                  <c:v>0.881951801691227</c:v>
                </c:pt>
                <c:pt idx="6">
                  <c:v>0.89331090437916716</c:v>
                </c:pt>
                <c:pt idx="7">
                  <c:v>0.89779298239746053</c:v>
                </c:pt>
                <c:pt idx="8">
                  <c:v>0.90039484571028094</c:v>
                </c:pt>
                <c:pt idx="9">
                  <c:v>0.90221396904826001</c:v>
                </c:pt>
                <c:pt idx="10">
                  <c:v>0.78707039032480375</c:v>
                </c:pt>
                <c:pt idx="11">
                  <c:v>0.79855143041684251</c:v>
                </c:pt>
                <c:pt idx="12">
                  <c:v>0.80361464021901097</c:v>
                </c:pt>
                <c:pt idx="13">
                  <c:v>0.80684670558685945</c:v>
                </c:pt>
                <c:pt idx="14">
                  <c:v>0.80927978945337831</c:v>
                </c:pt>
                <c:pt idx="15">
                  <c:v>0.59730756759195691</c:v>
                </c:pt>
                <c:pt idx="16">
                  <c:v>0.60903248249219288</c:v>
                </c:pt>
                <c:pt idx="17">
                  <c:v>0.61525795586211185</c:v>
                </c:pt>
                <c:pt idx="18">
                  <c:v>0.61975042534001656</c:v>
                </c:pt>
                <c:pt idx="19">
                  <c:v>0.62341143026361501</c:v>
                </c:pt>
                <c:pt idx="20">
                  <c:v>0.40754474485911024</c:v>
                </c:pt>
                <c:pt idx="21">
                  <c:v>0.41951353456754337</c:v>
                </c:pt>
                <c:pt idx="22">
                  <c:v>0.4269012715052129</c:v>
                </c:pt>
                <c:pt idx="23">
                  <c:v>0.43265414509317374</c:v>
                </c:pt>
                <c:pt idx="24">
                  <c:v>0.43754307107385165</c:v>
                </c:pt>
                <c:pt idx="25">
                  <c:v>2.8019099393416787E-2</c:v>
                </c:pt>
                <c:pt idx="26">
                  <c:v>4.0475638718244222E-2</c:v>
                </c:pt>
                <c:pt idx="27">
                  <c:v>5.0187902791414857E-2</c:v>
                </c:pt>
                <c:pt idx="28">
                  <c:v>5.8461584599487998E-2</c:v>
                </c:pt>
                <c:pt idx="29">
                  <c:v>6.5806352694324929E-2</c:v>
                </c:pt>
                <c:pt idx="30">
                  <c:v>2.8019099393416787E-2</c:v>
                </c:pt>
                <c:pt idx="31">
                  <c:v>4.0475638718244222E-2</c:v>
                </c:pt>
                <c:pt idx="32">
                  <c:v>5.0187902791414857E-2</c:v>
                </c:pt>
                <c:pt idx="33">
                  <c:v>5.8461584599487998E-2</c:v>
                </c:pt>
                <c:pt idx="34">
                  <c:v>6.5806352694324929E-2</c:v>
                </c:pt>
                <c:pt idx="35">
                  <c:v>2.8019099393416787E-2</c:v>
                </c:pt>
                <c:pt idx="36">
                  <c:v>4.0475638718244222E-2</c:v>
                </c:pt>
                <c:pt idx="37">
                  <c:v>5.0187902791414857E-2</c:v>
                </c:pt>
                <c:pt idx="38">
                  <c:v>5.8461584599487998E-2</c:v>
                </c:pt>
                <c:pt idx="39">
                  <c:v>6.5806352694324929E-2</c:v>
                </c:pt>
                <c:pt idx="40">
                  <c:v>2.8019099393416787E-2</c:v>
                </c:pt>
                <c:pt idx="41">
                  <c:v>4.0475638718244222E-2</c:v>
                </c:pt>
                <c:pt idx="42">
                  <c:v>5.0187902791414857E-2</c:v>
                </c:pt>
                <c:pt idx="43">
                  <c:v>5.8461584599487998E-2</c:v>
                </c:pt>
                <c:pt idx="44">
                  <c:v>6.5806352694324929E-2</c:v>
                </c:pt>
              </c:numCache>
            </c:numRef>
          </c:xVal>
          <c:yVal>
            <c:numRef>
              <c:f>('Normalized Dynamic and Leakage'!$G$36:$G$40,'Normalized Dynamic and Leakage'!$G$36:$G$40,'Normalized Dynamic and Leakage'!$G$36:$G$40,'Normalized Dynamic and Leakage'!$G$36:$G$40,'Normalized Dynamic and Leakage'!$G$36:$G$40)</c:f>
              <c:numCache>
                <c:formatCode>0.00</c:formatCode>
                <c:ptCount val="25"/>
                <c:pt idx="0">
                  <c:v>1.0345871164256979</c:v>
                </c:pt>
                <c:pt idx="1">
                  <c:v>1.0172251294294103</c:v>
                </c:pt>
                <c:pt idx="2">
                  <c:v>1.0114351666784698</c:v>
                </c:pt>
                <c:pt idx="3">
                  <c:v>1.0085277969131254</c:v>
                </c:pt>
                <c:pt idx="4">
                  <c:v>1.0068622900728808</c:v>
                </c:pt>
                <c:pt idx="5">
                  <c:v>1.0345871164256979</c:v>
                </c:pt>
                <c:pt idx="6">
                  <c:v>1.0172251294294103</c:v>
                </c:pt>
                <c:pt idx="7">
                  <c:v>1.0114351666784698</c:v>
                </c:pt>
                <c:pt idx="8">
                  <c:v>1.0085277969131254</c:v>
                </c:pt>
                <c:pt idx="9">
                  <c:v>1.0068622900728808</c:v>
                </c:pt>
                <c:pt idx="10">
                  <c:v>1.0345871164256979</c:v>
                </c:pt>
                <c:pt idx="11">
                  <c:v>1.0172251294294103</c:v>
                </c:pt>
                <c:pt idx="12">
                  <c:v>1.0114351666784698</c:v>
                </c:pt>
                <c:pt idx="13">
                  <c:v>1.0085277969131254</c:v>
                </c:pt>
                <c:pt idx="14">
                  <c:v>1.0068622900728808</c:v>
                </c:pt>
                <c:pt idx="15">
                  <c:v>1.0345871164256979</c:v>
                </c:pt>
                <c:pt idx="16">
                  <c:v>1.0172251294294103</c:v>
                </c:pt>
                <c:pt idx="17">
                  <c:v>1.0114351666784698</c:v>
                </c:pt>
                <c:pt idx="18">
                  <c:v>1.0085277969131254</c:v>
                </c:pt>
                <c:pt idx="19">
                  <c:v>1.0068622900728808</c:v>
                </c:pt>
                <c:pt idx="20">
                  <c:v>1.0345871164256979</c:v>
                </c:pt>
                <c:pt idx="21">
                  <c:v>1.0172251294294103</c:v>
                </c:pt>
                <c:pt idx="22">
                  <c:v>1.0114351666784698</c:v>
                </c:pt>
                <c:pt idx="23">
                  <c:v>1.0085277969131254</c:v>
                </c:pt>
                <c:pt idx="24">
                  <c:v>1.0068622900728808</c:v>
                </c:pt>
              </c:numCache>
            </c:numRef>
          </c:yVal>
        </c:ser>
        <c:ser>
          <c:idx val="4"/>
          <c:order val="1"/>
          <c:tx>
            <c:v>Shares Sleep Energy</c:v>
          </c:tx>
          <c:spPr>
            <a:ln w="28575">
              <a:noFill/>
            </a:ln>
          </c:spPr>
          <c:marker>
            <c:spPr>
              <a:ln w="12700">
                <a:solidFill>
                  <a:schemeClr val="accent1"/>
                </a:solidFill>
              </a:ln>
            </c:spPr>
          </c:marker>
          <c:xVal>
            <c:numRef>
              <c:f>('Normalized Dynamic and Leakage'!$H$36:$H$40,'Normalized Dynamic and Leakage'!$J$36:$J$40,'Normalized Dynamic and Leakage'!$K$36:$K$40,'Normalized Dynamic and Leakage'!$L$36:$L$40,'Normalized Dynamic and Leakage'!$M$36:$M$40)</c:f>
              <c:numCache>
                <c:formatCode>0.00</c:formatCode>
                <c:ptCount val="25"/>
                <c:pt idx="0">
                  <c:v>2.8019099393416787E-2</c:v>
                </c:pt>
                <c:pt idx="1">
                  <c:v>4.0475638718244222E-2</c:v>
                </c:pt>
                <c:pt idx="2">
                  <c:v>5.0187902791414857E-2</c:v>
                </c:pt>
                <c:pt idx="3">
                  <c:v>5.8461584599487998E-2</c:v>
                </c:pt>
                <c:pt idx="4">
                  <c:v>6.5806352694324929E-2</c:v>
                </c:pt>
                <c:pt idx="5">
                  <c:v>0.881951801691227</c:v>
                </c:pt>
                <c:pt idx="6">
                  <c:v>0.89331090437916716</c:v>
                </c:pt>
                <c:pt idx="7">
                  <c:v>0.89779298239746053</c:v>
                </c:pt>
                <c:pt idx="8">
                  <c:v>0.90039484571028094</c:v>
                </c:pt>
                <c:pt idx="9">
                  <c:v>0.90221396904826001</c:v>
                </c:pt>
                <c:pt idx="10">
                  <c:v>0.78707039032480375</c:v>
                </c:pt>
                <c:pt idx="11">
                  <c:v>0.79855143041684251</c:v>
                </c:pt>
                <c:pt idx="12">
                  <c:v>0.80361464021901097</c:v>
                </c:pt>
                <c:pt idx="13">
                  <c:v>0.80684670558685945</c:v>
                </c:pt>
                <c:pt idx="14">
                  <c:v>0.80927978945337831</c:v>
                </c:pt>
                <c:pt idx="15">
                  <c:v>0.59730756759195691</c:v>
                </c:pt>
                <c:pt idx="16">
                  <c:v>0.60903248249219288</c:v>
                </c:pt>
                <c:pt idx="17">
                  <c:v>0.61525795586211185</c:v>
                </c:pt>
                <c:pt idx="18">
                  <c:v>0.61975042534001656</c:v>
                </c:pt>
                <c:pt idx="19">
                  <c:v>0.62341143026361501</c:v>
                </c:pt>
                <c:pt idx="20">
                  <c:v>0.40754474485911024</c:v>
                </c:pt>
                <c:pt idx="21">
                  <c:v>0.41951353456754337</c:v>
                </c:pt>
                <c:pt idx="22">
                  <c:v>0.4269012715052129</c:v>
                </c:pt>
                <c:pt idx="23">
                  <c:v>0.43265414509317374</c:v>
                </c:pt>
                <c:pt idx="24">
                  <c:v>0.43754307107385165</c:v>
                </c:pt>
              </c:numCache>
            </c:numRef>
          </c:xVal>
          <c:yVal>
            <c:numRef>
              <c:f>('Normalized Dynamic and Leakage'!$F$36:$F$40,'Normalized Dynamic and Leakage'!$F$36:$F$40,'Normalized Dynamic and Leakage'!$F$36:$F$40,'Normalized Dynamic and Leakage'!$F$36:$F$40,'Normalized Dynamic and Leakage'!$F$36:$F$40)</c:f>
              <c:numCache>
                <c:formatCode>0.00</c:formatCode>
                <c:ptCount val="25"/>
                <c:pt idx="0">
                  <c:v>0.97683321305765036</c:v>
                </c:pt>
                <c:pt idx="1">
                  <c:v>0.98807037834149203</c:v>
                </c:pt>
                <c:pt idx="2">
                  <c:v>0.99197132457590997</c:v>
                </c:pt>
                <c:pt idx="3">
                  <c:v>0.99394298583370233</c:v>
                </c:pt>
                <c:pt idx="4">
                  <c:v>0.99514814864314161</c:v>
                </c:pt>
                <c:pt idx="5">
                  <c:v>0.97683321305765036</c:v>
                </c:pt>
                <c:pt idx="6">
                  <c:v>0.98807037834149203</c:v>
                </c:pt>
                <c:pt idx="7">
                  <c:v>0.99197132457590997</c:v>
                </c:pt>
                <c:pt idx="8">
                  <c:v>0.99394298583370233</c:v>
                </c:pt>
                <c:pt idx="9">
                  <c:v>0.99514814864314161</c:v>
                </c:pt>
                <c:pt idx="10">
                  <c:v>0.97683321305765036</c:v>
                </c:pt>
                <c:pt idx="11">
                  <c:v>0.98807037834149203</c:v>
                </c:pt>
                <c:pt idx="12">
                  <c:v>0.99197132457590997</c:v>
                </c:pt>
                <c:pt idx="13">
                  <c:v>0.99394298583370233</c:v>
                </c:pt>
                <c:pt idx="14">
                  <c:v>0.99514814864314161</c:v>
                </c:pt>
                <c:pt idx="15">
                  <c:v>0.97683321305765036</c:v>
                </c:pt>
                <c:pt idx="16">
                  <c:v>0.98807037834149203</c:v>
                </c:pt>
                <c:pt idx="17">
                  <c:v>0.99197132457590997</c:v>
                </c:pt>
                <c:pt idx="18">
                  <c:v>0.99394298583370233</c:v>
                </c:pt>
                <c:pt idx="19">
                  <c:v>0.99514814864314161</c:v>
                </c:pt>
                <c:pt idx="20">
                  <c:v>0.97683321305765036</c:v>
                </c:pt>
                <c:pt idx="21">
                  <c:v>0.98807037834149203</c:v>
                </c:pt>
                <c:pt idx="22">
                  <c:v>0.99197132457590997</c:v>
                </c:pt>
                <c:pt idx="23">
                  <c:v>0.99394298583370233</c:v>
                </c:pt>
                <c:pt idx="24">
                  <c:v>0.99514814864314161</c:v>
                </c:pt>
              </c:numCache>
            </c:numRef>
          </c:yVal>
        </c:ser>
        <c:ser>
          <c:idx val="1"/>
          <c:order val="2"/>
          <c:tx>
            <c:v>Non-share Sleep Delay</c:v>
          </c:tx>
          <c:spPr>
            <a:ln w="28575">
              <a:noFill/>
            </a:ln>
          </c:spPr>
          <c:marker>
            <c:symbol val="circle"/>
            <c:size val="4"/>
          </c:marker>
          <c:xVal>
            <c:numRef>
              <c:f>('Normalized Dynamic and Leakage'!$H$41:$H$45,'Normalized Dynamic and Leakage'!$J$41:$J$45,'Normalized Dynamic and Leakage'!$K$41:$K$45,'Normalized Dynamic and Leakage'!$L$41:$L$45,'Normalized Dynamic and Leakage'!$M$41:$M$45)</c:f>
              <c:numCache>
                <c:formatCode>0.00</c:formatCode>
                <c:ptCount val="25"/>
                <c:pt idx="0">
                  <c:v>0.25994667032254992</c:v>
                </c:pt>
                <c:pt idx="1">
                  <c:v>0.30457752673007599</c:v>
                </c:pt>
                <c:pt idx="2">
                  <c:v>0.33389781416870268</c:v>
                </c:pt>
                <c:pt idx="3">
                  <c:v>0.35651651450480759</c:v>
                </c:pt>
                <c:pt idx="4">
                  <c:v>0.37523642827997061</c:v>
                </c:pt>
                <c:pt idx="5">
                  <c:v>0.93304151661885559</c:v>
                </c:pt>
                <c:pt idx="6">
                  <c:v>0.93319786820751438</c:v>
                </c:pt>
                <c:pt idx="7">
                  <c:v>0.93507416874222682</c:v>
                </c:pt>
                <c:pt idx="8">
                  <c:v>0.93685616231713309</c:v>
                </c:pt>
                <c:pt idx="9">
                  <c:v>0.93842807374317994</c:v>
                </c:pt>
                <c:pt idx="10">
                  <c:v>0.85825320036371067</c:v>
                </c:pt>
                <c:pt idx="11">
                  <c:v>0.86335116359891007</c:v>
                </c:pt>
                <c:pt idx="12">
                  <c:v>0.86827679601183538</c:v>
                </c:pt>
                <c:pt idx="13">
                  <c:v>0.87237397922687476</c:v>
                </c:pt>
                <c:pt idx="14">
                  <c:v>0.87585122424726791</c:v>
                </c:pt>
                <c:pt idx="15">
                  <c:v>0.70867656785342048</c:v>
                </c:pt>
                <c:pt idx="16">
                  <c:v>0.72365775438170155</c:v>
                </c:pt>
                <c:pt idx="17">
                  <c:v>0.73468205055105218</c:v>
                </c:pt>
                <c:pt idx="18">
                  <c:v>0.74340961304635789</c:v>
                </c:pt>
                <c:pt idx="19">
                  <c:v>0.75069752525544342</c:v>
                </c:pt>
                <c:pt idx="20">
                  <c:v>0.55909993534313029</c:v>
                </c:pt>
                <c:pt idx="21">
                  <c:v>0.58396434516449303</c:v>
                </c:pt>
                <c:pt idx="22">
                  <c:v>0.60108730509026898</c:v>
                </c:pt>
                <c:pt idx="23">
                  <c:v>0.61444524686584112</c:v>
                </c:pt>
                <c:pt idx="24">
                  <c:v>0.62554382626361926</c:v>
                </c:pt>
              </c:numCache>
            </c:numRef>
          </c:xVal>
          <c:yVal>
            <c:numRef>
              <c:f>('Normalized Dynamic and Leakage'!$G$41:$G$45,'Normalized Dynamic and Leakage'!$G$41:$G$45,'Normalized Dynamic and Leakage'!$G$41:$G$45,'Normalized Dynamic and Leakage'!$G$41:$G$45,'Normalized Dynamic and Leakage'!$G$41:$G$45)</c:f>
              <c:numCache>
                <c:formatCode>0.00</c:formatCode>
                <c:ptCount val="25"/>
                <c:pt idx="0">
                  <c:v>1.2409400388273599</c:v>
                </c:pt>
                <c:pt idx="1">
                  <c:v>1.1103356824451833</c:v>
                </c:pt>
                <c:pt idx="2">
                  <c:v>1.0714741813273994</c:v>
                </c:pt>
                <c:pt idx="3">
                  <c:v>1.0527890752740028</c:v>
                </c:pt>
                <c:pt idx="4">
                  <c:v>1.0419048505326129</c:v>
                </c:pt>
                <c:pt idx="5">
                  <c:v>1.2409400388273599</c:v>
                </c:pt>
                <c:pt idx="6">
                  <c:v>1.1103356824451833</c:v>
                </c:pt>
                <c:pt idx="7">
                  <c:v>1.0714741813273994</c:v>
                </c:pt>
                <c:pt idx="8">
                  <c:v>1.0527890752740028</c:v>
                </c:pt>
                <c:pt idx="9">
                  <c:v>1.0419048505326129</c:v>
                </c:pt>
                <c:pt idx="10">
                  <c:v>1.2409400388273599</c:v>
                </c:pt>
                <c:pt idx="11">
                  <c:v>1.1103356824451833</c:v>
                </c:pt>
                <c:pt idx="12">
                  <c:v>1.0714741813273994</c:v>
                </c:pt>
                <c:pt idx="13">
                  <c:v>1.0527890752740028</c:v>
                </c:pt>
                <c:pt idx="14">
                  <c:v>1.0419048505326129</c:v>
                </c:pt>
                <c:pt idx="15">
                  <c:v>1.2409400388273599</c:v>
                </c:pt>
                <c:pt idx="16">
                  <c:v>1.1103356824451833</c:v>
                </c:pt>
                <c:pt idx="17">
                  <c:v>1.0714741813273994</c:v>
                </c:pt>
                <c:pt idx="18">
                  <c:v>1.0527890752740028</c:v>
                </c:pt>
                <c:pt idx="19">
                  <c:v>1.0419048505326129</c:v>
                </c:pt>
                <c:pt idx="20">
                  <c:v>1.2409400388273599</c:v>
                </c:pt>
                <c:pt idx="21">
                  <c:v>1.1103356824451833</c:v>
                </c:pt>
                <c:pt idx="22">
                  <c:v>1.0714741813273994</c:v>
                </c:pt>
                <c:pt idx="23">
                  <c:v>1.0527890752740028</c:v>
                </c:pt>
                <c:pt idx="24">
                  <c:v>1.0419048505326129</c:v>
                </c:pt>
              </c:numCache>
            </c:numRef>
          </c:yVal>
        </c:ser>
        <c:ser>
          <c:idx val="5"/>
          <c:order val="3"/>
          <c:tx>
            <c:v>Non-Shared Sleep</c:v>
          </c:tx>
          <c:spPr>
            <a:ln w="28575">
              <a:noFill/>
            </a:ln>
          </c:spPr>
          <c:marker>
            <c:symbol val="x"/>
            <c:size val="7"/>
            <c:spPr>
              <a:noFill/>
              <a:ln w="12700">
                <a:solidFill>
                  <a:schemeClr val="accent2"/>
                </a:solidFill>
              </a:ln>
            </c:spPr>
          </c:marker>
          <c:xVal>
            <c:numRef>
              <c:f>('Normalized Dynamic and Leakage'!$H$41:$H$45,'Normalized Dynamic and Leakage'!$J$41:$J$45,'Normalized Dynamic and Leakage'!$K$41:$K$45,'Normalized Dynamic and Leakage'!$L$41:$L$45,'Normalized Dynamic and Leakage'!$M$41:$M$45)</c:f>
              <c:numCache>
                <c:formatCode>0.00</c:formatCode>
                <c:ptCount val="25"/>
                <c:pt idx="0">
                  <c:v>0.25994667032254992</c:v>
                </c:pt>
                <c:pt idx="1">
                  <c:v>0.30457752673007599</c:v>
                </c:pt>
                <c:pt idx="2">
                  <c:v>0.33389781416870268</c:v>
                </c:pt>
                <c:pt idx="3">
                  <c:v>0.35651651450480759</c:v>
                </c:pt>
                <c:pt idx="4">
                  <c:v>0.37523642827997061</c:v>
                </c:pt>
                <c:pt idx="5">
                  <c:v>0.93304151661885559</c:v>
                </c:pt>
                <c:pt idx="6">
                  <c:v>0.93319786820751438</c:v>
                </c:pt>
                <c:pt idx="7">
                  <c:v>0.93507416874222682</c:v>
                </c:pt>
                <c:pt idx="8">
                  <c:v>0.93685616231713309</c:v>
                </c:pt>
                <c:pt idx="9">
                  <c:v>0.93842807374317994</c:v>
                </c:pt>
                <c:pt idx="10">
                  <c:v>0.85825320036371067</c:v>
                </c:pt>
                <c:pt idx="11">
                  <c:v>0.86335116359891007</c:v>
                </c:pt>
                <c:pt idx="12">
                  <c:v>0.86827679601183538</c:v>
                </c:pt>
                <c:pt idx="13">
                  <c:v>0.87237397922687476</c:v>
                </c:pt>
                <c:pt idx="14">
                  <c:v>0.87585122424726791</c:v>
                </c:pt>
                <c:pt idx="15">
                  <c:v>0.70867656785342048</c:v>
                </c:pt>
                <c:pt idx="16">
                  <c:v>0.72365775438170155</c:v>
                </c:pt>
                <c:pt idx="17">
                  <c:v>0.73468205055105218</c:v>
                </c:pt>
                <c:pt idx="18">
                  <c:v>0.74340961304635789</c:v>
                </c:pt>
                <c:pt idx="19">
                  <c:v>0.75069752525544342</c:v>
                </c:pt>
                <c:pt idx="20">
                  <c:v>0.55909993534313029</c:v>
                </c:pt>
                <c:pt idx="21">
                  <c:v>0.58396434516449303</c:v>
                </c:pt>
                <c:pt idx="22">
                  <c:v>0.60108730509026898</c:v>
                </c:pt>
                <c:pt idx="23">
                  <c:v>0.61444524686584112</c:v>
                </c:pt>
                <c:pt idx="24">
                  <c:v>0.62554382626361926</c:v>
                </c:pt>
              </c:numCache>
            </c:numRef>
          </c:xVal>
          <c:yVal>
            <c:numRef>
              <c:f>('Normalized Dynamic and Leakage'!$F$41:$F$45,'Normalized Dynamic and Leakage'!$F$41:$F$45,'Normalized Dynamic and Leakage'!$F$41:$F$45,'Normalized Dynamic and Leakage'!$F$41:$F$45,'Normalized Dynamic and Leakage'!$F$41:$F$45)</c:f>
              <c:numCache>
                <c:formatCode>0.00</c:formatCode>
                <c:ptCount val="25"/>
                <c:pt idx="0">
                  <c:v>1.0078298328740007</c:v>
                </c:pt>
                <c:pt idx="1">
                  <c:v>1.0030445728161186</c:v>
                </c:pt>
                <c:pt idx="2">
                  <c:v>1.0018715414726185</c:v>
                </c:pt>
                <c:pt idx="3">
                  <c:v>1.0013383454073914</c:v>
                </c:pt>
                <c:pt idx="4">
                  <c:v>1.0010049232390921</c:v>
                </c:pt>
                <c:pt idx="5">
                  <c:v>1.0078298328740007</c:v>
                </c:pt>
                <c:pt idx="6">
                  <c:v>1.0030445728161186</c:v>
                </c:pt>
                <c:pt idx="7">
                  <c:v>1.0018715414726185</c:v>
                </c:pt>
                <c:pt idx="8">
                  <c:v>1.0013383454073914</c:v>
                </c:pt>
                <c:pt idx="9">
                  <c:v>1.0010049232390921</c:v>
                </c:pt>
                <c:pt idx="10">
                  <c:v>1.0078298328740007</c:v>
                </c:pt>
                <c:pt idx="11">
                  <c:v>1.0030445728161186</c:v>
                </c:pt>
                <c:pt idx="12">
                  <c:v>1.0018715414726185</c:v>
                </c:pt>
                <c:pt idx="13">
                  <c:v>1.0013383454073914</c:v>
                </c:pt>
                <c:pt idx="14">
                  <c:v>1.0010049232390921</c:v>
                </c:pt>
                <c:pt idx="15">
                  <c:v>1.0078298328740007</c:v>
                </c:pt>
                <c:pt idx="16">
                  <c:v>1.0030445728161186</c:v>
                </c:pt>
                <c:pt idx="17">
                  <c:v>1.0018715414726185</c:v>
                </c:pt>
                <c:pt idx="18">
                  <c:v>1.0013383454073914</c:v>
                </c:pt>
                <c:pt idx="19">
                  <c:v>1.0010049232390921</c:v>
                </c:pt>
                <c:pt idx="20">
                  <c:v>1.0078298328740007</c:v>
                </c:pt>
                <c:pt idx="21">
                  <c:v>1.0030445728161186</c:v>
                </c:pt>
                <c:pt idx="22">
                  <c:v>1.0018715414726185</c:v>
                </c:pt>
                <c:pt idx="23">
                  <c:v>1.0013383454073914</c:v>
                </c:pt>
                <c:pt idx="24">
                  <c:v>1.0010049232390921</c:v>
                </c:pt>
              </c:numCache>
            </c:numRef>
          </c:yVal>
        </c:ser>
        <c:ser>
          <c:idx val="2"/>
          <c:order val="4"/>
          <c:tx>
            <c:v>Stack Delay</c:v>
          </c:tx>
          <c:spPr>
            <a:ln w="28575">
              <a:noFill/>
            </a:ln>
          </c:spPr>
          <c:marker>
            <c:symbol val="triangle"/>
            <c:size val="4"/>
          </c:marker>
          <c:xVal>
            <c:numRef>
              <c:f>'Normalized Dynamic and Leakage'!$H$46:$H$50</c:f>
              <c:numCache>
                <c:formatCode>0.00</c:formatCode>
                <c:ptCount val="5"/>
                <c:pt idx="0">
                  <c:v>0.12465088327359418</c:v>
                </c:pt>
                <c:pt idx="1">
                  <c:v>0.15033742270358019</c:v>
                </c:pt>
                <c:pt idx="2">
                  <c:v>0.17567531602423217</c:v>
                </c:pt>
                <c:pt idx="3">
                  <c:v>0.20080393080150438</c:v>
                </c:pt>
                <c:pt idx="4">
                  <c:v>0.22578181829039945</c:v>
                </c:pt>
              </c:numCache>
            </c:numRef>
          </c:xVal>
          <c:yVal>
            <c:numRef>
              <c:f>'Normalized Dynamic and Leakage'!$G$46:$G$50</c:f>
              <c:numCache>
                <c:formatCode>0.00</c:formatCode>
                <c:ptCount val="5"/>
                <c:pt idx="0">
                  <c:v>3.0639999828318381</c:v>
                </c:pt>
                <c:pt idx="1">
                  <c:v>2.9072575870108803</c:v>
                </c:pt>
                <c:pt idx="2">
                  <c:v>3.1633099982890367</c:v>
                </c:pt>
                <c:pt idx="3">
                  <c:v>3.5219519342178449</c:v>
                </c:pt>
                <c:pt idx="4">
                  <c:v>3.9281789437561252</c:v>
                </c:pt>
              </c:numCache>
            </c:numRef>
          </c:yVal>
        </c:ser>
        <c:ser>
          <c:idx val="3"/>
          <c:order val="5"/>
          <c:tx>
            <c:v>Stack Energy</c:v>
          </c:tx>
          <c:spPr>
            <a:ln w="28575">
              <a:noFill/>
            </a:ln>
          </c:spPr>
          <c:marker>
            <c:symbol val="plus"/>
            <c:size val="7"/>
            <c:spPr>
              <a:ln w="12700">
                <a:solidFill>
                  <a:schemeClr val="accent3"/>
                </a:solidFill>
              </a:ln>
            </c:spPr>
          </c:marker>
          <c:xVal>
            <c:numRef>
              <c:f>'Normalized Dynamic and Leakage'!$H$46:$H$50</c:f>
              <c:numCache>
                <c:formatCode>0.00</c:formatCode>
                <c:ptCount val="5"/>
                <c:pt idx="0">
                  <c:v>0.12465088327359418</c:v>
                </c:pt>
                <c:pt idx="1">
                  <c:v>0.15033742270358019</c:v>
                </c:pt>
                <c:pt idx="2">
                  <c:v>0.17567531602423217</c:v>
                </c:pt>
                <c:pt idx="3">
                  <c:v>0.20080393080150438</c:v>
                </c:pt>
                <c:pt idx="4">
                  <c:v>0.22578181829039945</c:v>
                </c:pt>
              </c:numCache>
            </c:numRef>
          </c:xVal>
          <c:yVal>
            <c:numRef>
              <c:f>'Normalized Dynamic and Leakage'!$F$46:$F$50</c:f>
              <c:numCache>
                <c:formatCode>0.00</c:formatCode>
                <c:ptCount val="5"/>
                <c:pt idx="0">
                  <c:v>1.4550123154320864</c:v>
                </c:pt>
                <c:pt idx="1">
                  <c:v>1.8516862290637304</c:v>
                </c:pt>
                <c:pt idx="2">
                  <c:v>2.2477620084718102</c:v>
                </c:pt>
                <c:pt idx="3">
                  <c:v>2.6436963162950722</c:v>
                </c:pt>
                <c:pt idx="4">
                  <c:v>3.0392180840360772</c:v>
                </c:pt>
              </c:numCache>
            </c:numRef>
          </c:yVal>
        </c:ser>
        <c:ser>
          <c:idx val="6"/>
          <c:order val="6"/>
          <c:tx>
            <c:v>Stack Header Delay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accent4"/>
              </a:solidFill>
            </c:spPr>
          </c:marker>
          <c:xVal>
            <c:numRef>
              <c:f>'Normalized Dynamic and Leakage'!$AF$36:$AF$40</c:f>
              <c:numCache>
                <c:formatCode>0%</c:formatCode>
                <c:ptCount val="5"/>
                <c:pt idx="0">
                  <c:v>0.38468602960564369</c:v>
                </c:pt>
                <c:pt idx="1">
                  <c:v>0.38661095079838076</c:v>
                </c:pt>
                <c:pt idx="2">
                  <c:v>0.38830711963787023</c:v>
                </c:pt>
                <c:pt idx="3">
                  <c:v>0.38990046676125745</c:v>
                </c:pt>
                <c:pt idx="4">
                  <c:v>0.39142812223269047</c:v>
                </c:pt>
              </c:numCache>
            </c:numRef>
          </c:xVal>
          <c:yVal>
            <c:numRef>
              <c:f>'Normalized Dynamic and Leakage'!$AE$36:$AE$40</c:f>
              <c:numCache>
                <c:formatCode>0%</c:formatCode>
                <c:ptCount val="5"/>
                <c:pt idx="0">
                  <c:v>2.1546597932795271</c:v>
                </c:pt>
                <c:pt idx="1">
                  <c:v>2.1255128853577001</c:v>
                </c:pt>
                <c:pt idx="2">
                  <c:v>2.3047765463219232</c:v>
                </c:pt>
                <c:pt idx="3">
                  <c:v>2.53579591127354</c:v>
                </c:pt>
                <c:pt idx="4">
                  <c:v>2.7890303440874353</c:v>
                </c:pt>
              </c:numCache>
            </c:numRef>
          </c:yVal>
        </c:ser>
        <c:ser>
          <c:idx val="7"/>
          <c:order val="7"/>
          <c:tx>
            <c:v>Stack Header Energy</c:v>
          </c:tx>
          <c:spPr>
            <a:ln w="28575">
              <a:noFill/>
            </a:ln>
          </c:spPr>
          <c:marker>
            <c:spPr>
              <a:ln>
                <a:solidFill>
                  <a:schemeClr val="accent4"/>
                </a:solidFill>
              </a:ln>
            </c:spPr>
          </c:marker>
          <c:xVal>
            <c:numRef>
              <c:f>'Normalized Dynamic and Leakage'!$AF$36:$AF$40</c:f>
              <c:numCache>
                <c:formatCode>0%</c:formatCode>
                <c:ptCount val="5"/>
                <c:pt idx="0">
                  <c:v>0.38468602960564369</c:v>
                </c:pt>
                <c:pt idx="1">
                  <c:v>0.38661095079838076</c:v>
                </c:pt>
                <c:pt idx="2">
                  <c:v>0.38830711963787023</c:v>
                </c:pt>
                <c:pt idx="3">
                  <c:v>0.38990046676125745</c:v>
                </c:pt>
                <c:pt idx="4">
                  <c:v>0.39142812223269047</c:v>
                </c:pt>
              </c:numCache>
            </c:numRef>
          </c:xVal>
          <c:yVal>
            <c:numRef>
              <c:f>'Normalized Dynamic and Leakage'!$AD$36:$AD$40</c:f>
              <c:numCache>
                <c:formatCode>0%</c:formatCode>
                <c:ptCount val="5"/>
                <c:pt idx="0">
                  <c:v>1.3280037223635668</c:v>
                </c:pt>
                <c:pt idx="1">
                  <c:v>1.6051081831700502</c:v>
                </c:pt>
                <c:pt idx="2">
                  <c:v>1.8846996208957281</c:v>
                </c:pt>
                <c:pt idx="3">
                  <c:v>2.1639014266499421</c:v>
                </c:pt>
                <c:pt idx="4">
                  <c:v>2.4421494535677004</c:v>
                </c:pt>
              </c:numCache>
            </c:numRef>
          </c:yVal>
        </c:ser>
        <c:ser>
          <c:idx val="8"/>
          <c:order val="8"/>
          <c:tx>
            <c:v>Stack Footer Delay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4BACC6"/>
              </a:solidFill>
            </c:spPr>
          </c:marker>
          <c:xVal>
            <c:numRef>
              <c:f>'Normalized Dynamic and Leakage'!$AF$41:$AF$45</c:f>
              <c:numCache>
                <c:formatCode>0%</c:formatCode>
                <c:ptCount val="5"/>
                <c:pt idx="0">
                  <c:v>0.73614701324335918</c:v>
                </c:pt>
                <c:pt idx="1">
                  <c:v>0.7608209794729166</c:v>
                </c:pt>
                <c:pt idx="2">
                  <c:v>0.78491774197799125</c:v>
                </c:pt>
                <c:pt idx="3">
                  <c:v>0.80879665746334417</c:v>
                </c:pt>
                <c:pt idx="4">
                  <c:v>0.83254587737497721</c:v>
                </c:pt>
              </c:numCache>
            </c:numRef>
          </c:xVal>
          <c:yVal>
            <c:numRef>
              <c:f>'Normalized Dynamic and Leakage'!$AE$41:$AE$45</c:f>
              <c:numCache>
                <c:formatCode>0%</c:formatCode>
                <c:ptCount val="5"/>
                <c:pt idx="0">
                  <c:v>1.6683007151087275</c:v>
                </c:pt>
                <c:pt idx="1">
                  <c:v>1.5876011604497535</c:v>
                </c:pt>
                <c:pt idx="2">
                  <c:v>1.6632493490366875</c:v>
                </c:pt>
                <c:pt idx="3">
                  <c:v>1.7757831504615211</c:v>
                </c:pt>
                <c:pt idx="4">
                  <c:v>1.9026992960096816</c:v>
                </c:pt>
              </c:numCache>
            </c:numRef>
          </c:yVal>
        </c:ser>
        <c:ser>
          <c:idx val="9"/>
          <c:order val="9"/>
          <c:tx>
            <c:v>Stack Footer Energy</c:v>
          </c:tx>
          <c:spPr>
            <a:ln w="28575">
              <a:noFill/>
            </a:ln>
          </c:spPr>
          <c:marker>
            <c:symbol val="dash"/>
            <c:size val="7"/>
            <c:spPr>
              <a:ln>
                <a:solidFill>
                  <a:srgbClr val="4BACC6"/>
                </a:solidFill>
              </a:ln>
            </c:spPr>
          </c:marker>
          <c:xVal>
            <c:numRef>
              <c:f>'Normalized Dynamic and Leakage'!$AF$41:$AF$45</c:f>
              <c:numCache>
                <c:formatCode>0%</c:formatCode>
                <c:ptCount val="5"/>
                <c:pt idx="0">
                  <c:v>0.73614701324335918</c:v>
                </c:pt>
                <c:pt idx="1">
                  <c:v>0.7608209794729166</c:v>
                </c:pt>
                <c:pt idx="2">
                  <c:v>0.78491774197799125</c:v>
                </c:pt>
                <c:pt idx="3">
                  <c:v>0.80879665746334417</c:v>
                </c:pt>
                <c:pt idx="4">
                  <c:v>0.83254587737497721</c:v>
                </c:pt>
              </c:numCache>
            </c:numRef>
          </c:xVal>
          <c:yVal>
            <c:numRef>
              <c:f>'Normalized Dynamic and Leakage'!$AD$41:$AD$45</c:f>
              <c:numCache>
                <c:formatCode>0%</c:formatCode>
                <c:ptCount val="5"/>
                <c:pt idx="0">
                  <c:v>1.1416503121036836</c:v>
                </c:pt>
                <c:pt idx="1">
                  <c:v>1.2800392723697431</c:v>
                </c:pt>
                <c:pt idx="2">
                  <c:v>1.4199124473492803</c:v>
                </c:pt>
                <c:pt idx="3">
                  <c:v>1.5593338764651536</c:v>
                </c:pt>
                <c:pt idx="4">
                  <c:v>1.6979813962839783</c:v>
                </c:pt>
              </c:numCache>
            </c:numRef>
          </c:yVal>
        </c:ser>
        <c:axId val="92889088"/>
        <c:axId val="92891392"/>
      </c:scatterChart>
      <c:valAx>
        <c:axId val="928890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Static Leakage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92891392"/>
        <c:crosses val="autoZero"/>
        <c:crossBetween val="midCat"/>
      </c:valAx>
      <c:valAx>
        <c:axId val="9289139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Dynamic Delay and Energy</a:t>
                </a:r>
              </a:p>
            </c:rich>
          </c:tx>
          <c:layout/>
        </c:title>
        <c:numFmt formatCode="0%" sourceLinked="0"/>
        <c:majorTickMark val="none"/>
        <c:tickLblPos val="nextTo"/>
        <c:crossAx val="9288908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Normalized Leakage vs Delay and Energy 22nm</a:t>
            </a:r>
          </a:p>
        </c:rich>
      </c:tx>
      <c:layout>
        <c:manualLayout>
          <c:xMode val="edge"/>
          <c:yMode val="edge"/>
          <c:x val="0.146378575559411"/>
          <c:y val="2.2535211267605663E-2"/>
        </c:manualLayout>
      </c:layout>
    </c:title>
    <c:plotArea>
      <c:layout/>
      <c:scatterChart>
        <c:scatterStyle val="lineMarker"/>
        <c:ser>
          <c:idx val="0"/>
          <c:order val="0"/>
          <c:tx>
            <c:v>Shared Sleep Delay</c:v>
          </c:tx>
          <c:spPr>
            <a:ln w="28575">
              <a:noFill/>
            </a:ln>
          </c:spPr>
          <c:marker>
            <c:symbol val="diamond"/>
            <c:size val="4"/>
          </c:marker>
          <c:xVal>
            <c:numRef>
              <c:f>('Normalized Dynamic and Leakage'!$H$52:$H$56,'Normalized Dynamic and Leakage'!$J$52:$J$56,'Normalized Dynamic and Leakage'!$K$52:$K$56,'Normalized Dynamic and Leakage'!$L$52:$L$56,'Normalized Dynamic and Leakage'!$M$52:$M$56,'Normalized Dynamic and Leakage'!$H$52:$H$56,'Normalized Dynamic and Leakage'!$H$52:$H$56,'Normalized Dynamic and Leakage'!$H$52:$H$56,'Normalized Dynamic and Leakage'!$H$52:$H$56)</c:f>
              <c:numCache>
                <c:formatCode>0.00</c:formatCode>
                <c:ptCount val="45"/>
                <c:pt idx="0">
                  <c:v>1.2678982161833122E-2</c:v>
                </c:pt>
                <c:pt idx="1">
                  <c:v>1.7714195849697419E-2</c:v>
                </c:pt>
                <c:pt idx="2">
                  <c:v>2.1530190790603847E-2</c:v>
                </c:pt>
                <c:pt idx="3">
                  <c:v>2.4723350989030633E-2</c:v>
                </c:pt>
                <c:pt idx="4">
                  <c:v>2.7522331726675994E-2</c:v>
                </c:pt>
                <c:pt idx="5">
                  <c:v>0.72842873750444226</c:v>
                </c:pt>
                <c:pt idx="6">
                  <c:v>0.81154786664659495</c:v>
                </c:pt>
                <c:pt idx="7">
                  <c:v>0.8404870801703852</c:v>
                </c:pt>
                <c:pt idx="8">
                  <c:v>0.85530190372170967</c:v>
                </c:pt>
                <c:pt idx="9">
                  <c:v>0.86434353079228066</c:v>
                </c:pt>
                <c:pt idx="10">
                  <c:v>0.6489009869108191</c:v>
                </c:pt>
                <c:pt idx="11">
                  <c:v>0.72334412544693971</c:v>
                </c:pt>
                <c:pt idx="12">
                  <c:v>0.74949187023929842</c:v>
                </c:pt>
                <c:pt idx="13">
                  <c:v>0.76301539786252304</c:v>
                </c:pt>
                <c:pt idx="14">
                  <c:v>0.77136339756276906</c:v>
                </c:pt>
                <c:pt idx="15">
                  <c:v>0.48984548572357245</c:v>
                </c:pt>
                <c:pt idx="16">
                  <c:v>0.54693664304762901</c:v>
                </c:pt>
                <c:pt idx="17">
                  <c:v>0.56750145037712463</c:v>
                </c:pt>
                <c:pt idx="18">
                  <c:v>0.57844238614415</c:v>
                </c:pt>
                <c:pt idx="19">
                  <c:v>0.58540313110374576</c:v>
                </c:pt>
                <c:pt idx="20">
                  <c:v>0.33078998453632608</c:v>
                </c:pt>
                <c:pt idx="21">
                  <c:v>0.37052916064831859</c:v>
                </c:pt>
                <c:pt idx="22">
                  <c:v>0.38551103051495111</c:v>
                </c:pt>
                <c:pt idx="23">
                  <c:v>0.39386937442577685</c:v>
                </c:pt>
                <c:pt idx="24">
                  <c:v>0.39944286464472251</c:v>
                </c:pt>
                <c:pt idx="25">
                  <c:v>1.2678982161833122E-2</c:v>
                </c:pt>
                <c:pt idx="26">
                  <c:v>1.7714195849697419E-2</c:v>
                </c:pt>
                <c:pt idx="27">
                  <c:v>2.1530190790603847E-2</c:v>
                </c:pt>
                <c:pt idx="28">
                  <c:v>2.4723350989030633E-2</c:v>
                </c:pt>
                <c:pt idx="29">
                  <c:v>2.7522331726675994E-2</c:v>
                </c:pt>
                <c:pt idx="30">
                  <c:v>1.2678982161833122E-2</c:v>
                </c:pt>
                <c:pt idx="31">
                  <c:v>1.7714195849697419E-2</c:v>
                </c:pt>
                <c:pt idx="32">
                  <c:v>2.1530190790603847E-2</c:v>
                </c:pt>
                <c:pt idx="33">
                  <c:v>2.4723350989030633E-2</c:v>
                </c:pt>
                <c:pt idx="34">
                  <c:v>2.7522331726675994E-2</c:v>
                </c:pt>
                <c:pt idx="35">
                  <c:v>1.2678982161833122E-2</c:v>
                </c:pt>
                <c:pt idx="36">
                  <c:v>1.7714195849697419E-2</c:v>
                </c:pt>
                <c:pt idx="37">
                  <c:v>2.1530190790603847E-2</c:v>
                </c:pt>
                <c:pt idx="38">
                  <c:v>2.4723350989030633E-2</c:v>
                </c:pt>
                <c:pt idx="39">
                  <c:v>2.7522331726675994E-2</c:v>
                </c:pt>
                <c:pt idx="40">
                  <c:v>1.2678982161833122E-2</c:v>
                </c:pt>
                <c:pt idx="41">
                  <c:v>1.7714195849697419E-2</c:v>
                </c:pt>
                <c:pt idx="42">
                  <c:v>2.1530190790603847E-2</c:v>
                </c:pt>
                <c:pt idx="43">
                  <c:v>2.4723350989030633E-2</c:v>
                </c:pt>
                <c:pt idx="44">
                  <c:v>2.7522331726675994E-2</c:v>
                </c:pt>
              </c:numCache>
            </c:numRef>
          </c:xVal>
          <c:yVal>
            <c:numRef>
              <c:f>('Normalized Dynamic and Leakage'!$G$52:$G$56,'Normalized Dynamic and Leakage'!$G$52:$G$56,'Normalized Dynamic and Leakage'!$G$52:$G$56,'Normalized Dynamic and Leakage'!$G$52:$G$56,'Normalized Dynamic and Leakage'!$G$52:$G$56)</c:f>
              <c:numCache>
                <c:formatCode>0.00</c:formatCode>
                <c:ptCount val="25"/>
                <c:pt idx="0">
                  <c:v>1.0545349811287577</c:v>
                </c:pt>
                <c:pt idx="1">
                  <c:v>1.0275244640016739</c:v>
                </c:pt>
                <c:pt idx="2">
                  <c:v>1.0184690853128333</c:v>
                </c:pt>
                <c:pt idx="3">
                  <c:v>1.0139245687737879</c:v>
                </c:pt>
                <c:pt idx="4">
                  <c:v>1.011189823538819</c:v>
                </c:pt>
                <c:pt idx="5">
                  <c:v>1.0545349811287577</c:v>
                </c:pt>
                <c:pt idx="6">
                  <c:v>1.0275244640016739</c:v>
                </c:pt>
                <c:pt idx="7">
                  <c:v>1.0184690853128333</c:v>
                </c:pt>
                <c:pt idx="8">
                  <c:v>1.0139245687737879</c:v>
                </c:pt>
                <c:pt idx="9">
                  <c:v>1.011189823538819</c:v>
                </c:pt>
                <c:pt idx="10">
                  <c:v>1.0545349811287577</c:v>
                </c:pt>
                <c:pt idx="11">
                  <c:v>1.0275244640016739</c:v>
                </c:pt>
                <c:pt idx="12">
                  <c:v>1.0184690853128333</c:v>
                </c:pt>
                <c:pt idx="13">
                  <c:v>1.0139245687737879</c:v>
                </c:pt>
                <c:pt idx="14">
                  <c:v>1.011189823538819</c:v>
                </c:pt>
                <c:pt idx="15">
                  <c:v>1.0545349811287577</c:v>
                </c:pt>
                <c:pt idx="16">
                  <c:v>1.0275244640016739</c:v>
                </c:pt>
                <c:pt idx="17">
                  <c:v>1.0184690853128333</c:v>
                </c:pt>
                <c:pt idx="18">
                  <c:v>1.0139245687737879</c:v>
                </c:pt>
                <c:pt idx="19">
                  <c:v>1.011189823538819</c:v>
                </c:pt>
                <c:pt idx="20">
                  <c:v>1.0545349811287577</c:v>
                </c:pt>
                <c:pt idx="21">
                  <c:v>1.0275244640016739</c:v>
                </c:pt>
                <c:pt idx="22">
                  <c:v>1.0184690853128333</c:v>
                </c:pt>
                <c:pt idx="23">
                  <c:v>1.0139245687737879</c:v>
                </c:pt>
                <c:pt idx="24">
                  <c:v>1.011189823538819</c:v>
                </c:pt>
              </c:numCache>
            </c:numRef>
          </c:yVal>
        </c:ser>
        <c:ser>
          <c:idx val="4"/>
          <c:order val="1"/>
          <c:tx>
            <c:v>Shares Sleep Energy</c:v>
          </c:tx>
          <c:spPr>
            <a:ln w="28575">
              <a:noFill/>
            </a:ln>
          </c:spPr>
          <c:marker>
            <c:spPr>
              <a:ln w="12700">
                <a:solidFill>
                  <a:schemeClr val="accent1"/>
                </a:solidFill>
              </a:ln>
            </c:spPr>
          </c:marker>
          <c:xVal>
            <c:numRef>
              <c:f>('Normalized Dynamic and Leakage'!$H$57:$H$61,'Normalized Dynamic and Leakage'!$J$57:$J$61,'Normalized Dynamic and Leakage'!$K$57:$K$61,'Normalized Dynamic and Leakage'!$L$57:$L$61,'Normalized Dynamic and Leakage'!$M$57:$M$61)</c:f>
              <c:numCache>
                <c:formatCode>0.00</c:formatCode>
                <c:ptCount val="25"/>
                <c:pt idx="0">
                  <c:v>0.15267948987831692</c:v>
                </c:pt>
                <c:pt idx="1">
                  <c:v>0.17384362999214653</c:v>
                </c:pt>
                <c:pt idx="2">
                  <c:v>0.18768514306471651</c:v>
                </c:pt>
                <c:pt idx="3">
                  <c:v>0.19839279765443588</c:v>
                </c:pt>
                <c:pt idx="4">
                  <c:v>0.20728794742380674</c:v>
                </c:pt>
                <c:pt idx="5">
                  <c:v>0.82502682573729724</c:v>
                </c:pt>
                <c:pt idx="6">
                  <c:v>0.87021393162202121</c:v>
                </c:pt>
                <c:pt idx="7">
                  <c:v>0.88611701754363881</c:v>
                </c:pt>
                <c:pt idx="8">
                  <c:v>0.8945204599437887</c:v>
                </c:pt>
                <c:pt idx="9">
                  <c:v>0.89987283420920583</c:v>
                </c:pt>
                <c:pt idx="10">
                  <c:v>0.75032156619741053</c:v>
                </c:pt>
                <c:pt idx="11">
                  <c:v>0.79283945366314623</c:v>
                </c:pt>
                <c:pt idx="12">
                  <c:v>0.80851347593486966</c:v>
                </c:pt>
                <c:pt idx="13">
                  <c:v>0.81717294191163836</c:v>
                </c:pt>
                <c:pt idx="14">
                  <c:v>0.82291895789971703</c:v>
                </c:pt>
                <c:pt idx="15">
                  <c:v>0.6009110471176371</c:v>
                </c:pt>
                <c:pt idx="16">
                  <c:v>0.63809049774539628</c:v>
                </c:pt>
                <c:pt idx="17">
                  <c:v>0.65330639271733126</c:v>
                </c:pt>
                <c:pt idx="18">
                  <c:v>0.66247790584733768</c:v>
                </c:pt>
                <c:pt idx="19">
                  <c:v>0.66901120528073943</c:v>
                </c:pt>
                <c:pt idx="20">
                  <c:v>0.45150052803786372</c:v>
                </c:pt>
                <c:pt idx="21">
                  <c:v>0.48334154182764638</c:v>
                </c:pt>
                <c:pt idx="22">
                  <c:v>0.49809930949979309</c:v>
                </c:pt>
                <c:pt idx="23">
                  <c:v>0.50778286978303711</c:v>
                </c:pt>
                <c:pt idx="24">
                  <c:v>0.51510345266176194</c:v>
                </c:pt>
              </c:numCache>
            </c:numRef>
          </c:xVal>
          <c:yVal>
            <c:numRef>
              <c:f>('Normalized Dynamic and Leakage'!$G$57:$G$61,'Normalized Dynamic and Leakage'!$G$57:$G$61,'Normalized Dynamic and Leakage'!$G$57:$G$61,'Normalized Dynamic and Leakage'!$G$57:$G$61)</c:f>
              <c:numCache>
                <c:formatCode>0.00</c:formatCode>
                <c:ptCount val="20"/>
                <c:pt idx="0">
                  <c:v>1.3300866848365585</c:v>
                </c:pt>
                <c:pt idx="1">
                  <c:v>1.1510099838745909</c:v>
                </c:pt>
                <c:pt idx="2">
                  <c:v>1.0981266766864566</c:v>
                </c:pt>
                <c:pt idx="3">
                  <c:v>1.0726611308240031</c:v>
                </c:pt>
                <c:pt idx="4">
                  <c:v>1.057766976487061</c:v>
                </c:pt>
                <c:pt idx="5">
                  <c:v>1.3300866848365585</c:v>
                </c:pt>
                <c:pt idx="6">
                  <c:v>1.1510099838745909</c:v>
                </c:pt>
                <c:pt idx="7">
                  <c:v>1.0981266766864566</c:v>
                </c:pt>
                <c:pt idx="8">
                  <c:v>1.0726611308240031</c:v>
                </c:pt>
                <c:pt idx="9">
                  <c:v>1.057766976487061</c:v>
                </c:pt>
                <c:pt idx="10">
                  <c:v>1.3300866848365585</c:v>
                </c:pt>
                <c:pt idx="11">
                  <c:v>1.1510099838745909</c:v>
                </c:pt>
                <c:pt idx="12">
                  <c:v>1.0981266766864566</c:v>
                </c:pt>
                <c:pt idx="13">
                  <c:v>1.0726611308240031</c:v>
                </c:pt>
                <c:pt idx="14">
                  <c:v>1.057766976487061</c:v>
                </c:pt>
                <c:pt idx="15">
                  <c:v>1.3300866848365585</c:v>
                </c:pt>
                <c:pt idx="16">
                  <c:v>1.1510099838745909</c:v>
                </c:pt>
                <c:pt idx="17">
                  <c:v>1.0981266766864566</c:v>
                </c:pt>
                <c:pt idx="18">
                  <c:v>1.0726611308240031</c:v>
                </c:pt>
                <c:pt idx="19">
                  <c:v>1.057766976487061</c:v>
                </c:pt>
              </c:numCache>
            </c:numRef>
          </c:yVal>
        </c:ser>
        <c:ser>
          <c:idx val="1"/>
          <c:order val="2"/>
          <c:tx>
            <c:v>Non-share Sleep Delay</c:v>
          </c:tx>
          <c:spPr>
            <a:ln w="28575">
              <a:noFill/>
            </a:ln>
          </c:spPr>
          <c:marker>
            <c:symbol val="circle"/>
            <c:size val="4"/>
          </c:marker>
          <c:xVal>
            <c:numRef>
              <c:f>('Normalized Dynamic and Leakage'!$H$57:$H$61,'Normalized Dynamic and Leakage'!$J$57:$J$61,'Normalized Dynamic and Leakage'!$K$57:$K$61,'Normalized Dynamic and Leakage'!$L$57:$L$61,'Normalized Dynamic and Leakage'!$M$57:$M$61)</c:f>
              <c:numCache>
                <c:formatCode>0.00</c:formatCode>
                <c:ptCount val="25"/>
                <c:pt idx="0">
                  <c:v>0.15267948987831692</c:v>
                </c:pt>
                <c:pt idx="1">
                  <c:v>0.17384362999214653</c:v>
                </c:pt>
                <c:pt idx="2">
                  <c:v>0.18768514306471651</c:v>
                </c:pt>
                <c:pt idx="3">
                  <c:v>0.19839279765443588</c:v>
                </c:pt>
                <c:pt idx="4">
                  <c:v>0.20728794742380674</c:v>
                </c:pt>
                <c:pt idx="5">
                  <c:v>0.82502682573729724</c:v>
                </c:pt>
                <c:pt idx="6">
                  <c:v>0.87021393162202121</c:v>
                </c:pt>
                <c:pt idx="7">
                  <c:v>0.88611701754363881</c:v>
                </c:pt>
                <c:pt idx="8">
                  <c:v>0.8945204599437887</c:v>
                </c:pt>
                <c:pt idx="9">
                  <c:v>0.89987283420920583</c:v>
                </c:pt>
                <c:pt idx="10">
                  <c:v>0.75032156619741053</c:v>
                </c:pt>
                <c:pt idx="11">
                  <c:v>0.79283945366314623</c:v>
                </c:pt>
                <c:pt idx="12">
                  <c:v>0.80851347593486966</c:v>
                </c:pt>
                <c:pt idx="13">
                  <c:v>0.81717294191163836</c:v>
                </c:pt>
                <c:pt idx="14">
                  <c:v>0.82291895789971703</c:v>
                </c:pt>
                <c:pt idx="15">
                  <c:v>0.6009110471176371</c:v>
                </c:pt>
                <c:pt idx="16">
                  <c:v>0.63809049774539628</c:v>
                </c:pt>
                <c:pt idx="17">
                  <c:v>0.65330639271733126</c:v>
                </c:pt>
                <c:pt idx="18">
                  <c:v>0.66247790584733768</c:v>
                </c:pt>
                <c:pt idx="19">
                  <c:v>0.66901120528073943</c:v>
                </c:pt>
                <c:pt idx="20">
                  <c:v>0.45150052803786372</c:v>
                </c:pt>
                <c:pt idx="21">
                  <c:v>0.48334154182764638</c:v>
                </c:pt>
                <c:pt idx="22">
                  <c:v>0.49809930949979309</c:v>
                </c:pt>
                <c:pt idx="23">
                  <c:v>0.50778286978303711</c:v>
                </c:pt>
                <c:pt idx="24">
                  <c:v>0.51510345266176194</c:v>
                </c:pt>
              </c:numCache>
            </c:numRef>
          </c:xVal>
          <c:yVal>
            <c:numRef>
              <c:f>('Normalized Dynamic and Leakage'!$G$57:$G$61,'Normalized Dynamic and Leakage'!$G$57:$G$61,'Normalized Dynamic and Leakage'!$G$57:$G$61,'Normalized Dynamic and Leakage'!$G$57:$G$61,'Normalized Dynamic and Leakage'!$G$57:$G$61)</c:f>
              <c:numCache>
                <c:formatCode>0.00</c:formatCode>
                <c:ptCount val="25"/>
                <c:pt idx="0">
                  <c:v>1.3300866848365585</c:v>
                </c:pt>
                <c:pt idx="1">
                  <c:v>1.1510099838745909</c:v>
                </c:pt>
                <c:pt idx="2">
                  <c:v>1.0981266766864566</c:v>
                </c:pt>
                <c:pt idx="3">
                  <c:v>1.0726611308240031</c:v>
                </c:pt>
                <c:pt idx="4">
                  <c:v>1.057766976487061</c:v>
                </c:pt>
                <c:pt idx="5">
                  <c:v>1.3300866848365585</c:v>
                </c:pt>
                <c:pt idx="6">
                  <c:v>1.1510099838745909</c:v>
                </c:pt>
                <c:pt idx="7">
                  <c:v>1.0981266766864566</c:v>
                </c:pt>
                <c:pt idx="8">
                  <c:v>1.0726611308240031</c:v>
                </c:pt>
                <c:pt idx="9">
                  <c:v>1.057766976487061</c:v>
                </c:pt>
                <c:pt idx="10">
                  <c:v>1.3300866848365585</c:v>
                </c:pt>
                <c:pt idx="11">
                  <c:v>1.1510099838745909</c:v>
                </c:pt>
                <c:pt idx="12">
                  <c:v>1.0981266766864566</c:v>
                </c:pt>
                <c:pt idx="13">
                  <c:v>1.0726611308240031</c:v>
                </c:pt>
                <c:pt idx="14">
                  <c:v>1.057766976487061</c:v>
                </c:pt>
                <c:pt idx="15">
                  <c:v>1.3300866848365585</c:v>
                </c:pt>
                <c:pt idx="16">
                  <c:v>1.1510099838745909</c:v>
                </c:pt>
                <c:pt idx="17">
                  <c:v>1.0981266766864566</c:v>
                </c:pt>
                <c:pt idx="18">
                  <c:v>1.0726611308240031</c:v>
                </c:pt>
                <c:pt idx="19">
                  <c:v>1.057766976487061</c:v>
                </c:pt>
                <c:pt idx="20">
                  <c:v>1.3300866848365585</c:v>
                </c:pt>
                <c:pt idx="21">
                  <c:v>1.1510099838745909</c:v>
                </c:pt>
                <c:pt idx="22">
                  <c:v>1.0981266766864566</c:v>
                </c:pt>
                <c:pt idx="23">
                  <c:v>1.0726611308240031</c:v>
                </c:pt>
                <c:pt idx="24">
                  <c:v>1.057766976487061</c:v>
                </c:pt>
              </c:numCache>
            </c:numRef>
          </c:yVal>
        </c:ser>
        <c:ser>
          <c:idx val="5"/>
          <c:order val="3"/>
          <c:tx>
            <c:v>Non-Shared Sleep</c:v>
          </c:tx>
          <c:spPr>
            <a:ln w="28575">
              <a:noFill/>
            </a:ln>
          </c:spPr>
          <c:marker>
            <c:symbol val="x"/>
            <c:size val="7"/>
            <c:spPr>
              <a:noFill/>
              <a:ln w="12700">
                <a:solidFill>
                  <a:schemeClr val="accent2"/>
                </a:solidFill>
              </a:ln>
            </c:spPr>
          </c:marker>
          <c:xVal>
            <c:numRef>
              <c:f>('Normalized Dynamic and Leakage'!$H$57:$H$61,'Normalized Dynamic and Leakage'!$J$57:$J$61,'Normalized Dynamic and Leakage'!$K$57:$K$61,'Normalized Dynamic and Leakage'!$L$57:$L$61,'Normalized Dynamic and Leakage'!$M$57:$M$61)</c:f>
              <c:numCache>
                <c:formatCode>0.00</c:formatCode>
                <c:ptCount val="25"/>
                <c:pt idx="0">
                  <c:v>0.15267948987831692</c:v>
                </c:pt>
                <c:pt idx="1">
                  <c:v>0.17384362999214653</c:v>
                </c:pt>
                <c:pt idx="2">
                  <c:v>0.18768514306471651</c:v>
                </c:pt>
                <c:pt idx="3">
                  <c:v>0.19839279765443588</c:v>
                </c:pt>
                <c:pt idx="4">
                  <c:v>0.20728794742380674</c:v>
                </c:pt>
                <c:pt idx="5">
                  <c:v>0.82502682573729724</c:v>
                </c:pt>
                <c:pt idx="6">
                  <c:v>0.87021393162202121</c:v>
                </c:pt>
                <c:pt idx="7">
                  <c:v>0.88611701754363881</c:v>
                </c:pt>
                <c:pt idx="8">
                  <c:v>0.8945204599437887</c:v>
                </c:pt>
                <c:pt idx="9">
                  <c:v>0.89987283420920583</c:v>
                </c:pt>
                <c:pt idx="10">
                  <c:v>0.75032156619741053</c:v>
                </c:pt>
                <c:pt idx="11">
                  <c:v>0.79283945366314623</c:v>
                </c:pt>
                <c:pt idx="12">
                  <c:v>0.80851347593486966</c:v>
                </c:pt>
                <c:pt idx="13">
                  <c:v>0.81717294191163836</c:v>
                </c:pt>
                <c:pt idx="14">
                  <c:v>0.82291895789971703</c:v>
                </c:pt>
                <c:pt idx="15">
                  <c:v>0.6009110471176371</c:v>
                </c:pt>
                <c:pt idx="16">
                  <c:v>0.63809049774539628</c:v>
                </c:pt>
                <c:pt idx="17">
                  <c:v>0.65330639271733126</c:v>
                </c:pt>
                <c:pt idx="18">
                  <c:v>0.66247790584733768</c:v>
                </c:pt>
                <c:pt idx="19">
                  <c:v>0.66901120528073943</c:v>
                </c:pt>
                <c:pt idx="20">
                  <c:v>0.45150052803786372</c:v>
                </c:pt>
                <c:pt idx="21">
                  <c:v>0.48334154182764638</c:v>
                </c:pt>
                <c:pt idx="22">
                  <c:v>0.49809930949979309</c:v>
                </c:pt>
                <c:pt idx="23">
                  <c:v>0.50778286978303711</c:v>
                </c:pt>
                <c:pt idx="24">
                  <c:v>0.51510345266176194</c:v>
                </c:pt>
              </c:numCache>
            </c:numRef>
          </c:xVal>
          <c:yVal>
            <c:numRef>
              <c:f>('Normalized Dynamic and Leakage'!$F$57:$F$61,'Normalized Dynamic and Leakage'!$F$57:$F$61,'Normalized Dynamic and Leakage'!$F$57:$F$61,'Normalized Dynamic and Leakage'!$F$57:$F$61,'Normalized Dynamic and Leakage'!$F$57:$F$61)</c:f>
              <c:numCache>
                <c:formatCode>0.00</c:formatCode>
                <c:ptCount val="25"/>
                <c:pt idx="0">
                  <c:v>0.89973208527718396</c:v>
                </c:pt>
                <c:pt idx="1">
                  <c:v>0.94758840958089618</c:v>
                </c:pt>
                <c:pt idx="2">
                  <c:v>0.96372055915240795</c:v>
                </c:pt>
                <c:pt idx="3">
                  <c:v>0.97186797797593893</c:v>
                </c:pt>
                <c:pt idx="4">
                  <c:v>0.97682671051869463</c:v>
                </c:pt>
                <c:pt idx="5">
                  <c:v>0.89973208527718396</c:v>
                </c:pt>
                <c:pt idx="6">
                  <c:v>0.94758840958089618</c:v>
                </c:pt>
                <c:pt idx="7">
                  <c:v>0.96372055915240795</c:v>
                </c:pt>
                <c:pt idx="8">
                  <c:v>0.97186797797593893</c:v>
                </c:pt>
                <c:pt idx="9">
                  <c:v>0.97682671051869463</c:v>
                </c:pt>
                <c:pt idx="10">
                  <c:v>0.89973208527718396</c:v>
                </c:pt>
                <c:pt idx="11">
                  <c:v>0.94758840958089618</c:v>
                </c:pt>
                <c:pt idx="12">
                  <c:v>0.96372055915240795</c:v>
                </c:pt>
                <c:pt idx="13">
                  <c:v>0.97186797797593893</c:v>
                </c:pt>
                <c:pt idx="14">
                  <c:v>0.97682671051869463</c:v>
                </c:pt>
                <c:pt idx="15">
                  <c:v>0.89973208527718396</c:v>
                </c:pt>
                <c:pt idx="16">
                  <c:v>0.94758840958089618</c:v>
                </c:pt>
                <c:pt idx="17">
                  <c:v>0.96372055915240795</c:v>
                </c:pt>
                <c:pt idx="18">
                  <c:v>0.97186797797593893</c:v>
                </c:pt>
                <c:pt idx="19">
                  <c:v>0.97682671051869463</c:v>
                </c:pt>
                <c:pt idx="20">
                  <c:v>0.89973208527718396</c:v>
                </c:pt>
                <c:pt idx="21">
                  <c:v>0.94758840958089618</c:v>
                </c:pt>
                <c:pt idx="22">
                  <c:v>0.96372055915240795</c:v>
                </c:pt>
                <c:pt idx="23">
                  <c:v>0.97186797797593893</c:v>
                </c:pt>
                <c:pt idx="24">
                  <c:v>0.97682671051869463</c:v>
                </c:pt>
              </c:numCache>
            </c:numRef>
          </c:yVal>
        </c:ser>
        <c:ser>
          <c:idx val="2"/>
          <c:order val="4"/>
          <c:tx>
            <c:v>Stack Delay</c:v>
          </c:tx>
          <c:spPr>
            <a:ln w="28575">
              <a:noFill/>
            </a:ln>
          </c:spPr>
          <c:marker>
            <c:symbol val="triangle"/>
            <c:size val="4"/>
          </c:marker>
          <c:xVal>
            <c:numRef>
              <c:f>'Normalized Dynamic and Leakage'!$H$62:$H$66</c:f>
              <c:numCache>
                <c:formatCode>0.00</c:formatCode>
                <c:ptCount val="5"/>
                <c:pt idx="0">
                  <c:v>0.14192472091997366</c:v>
                </c:pt>
                <c:pt idx="1">
                  <c:v>0.17796968695944193</c:v>
                </c:pt>
                <c:pt idx="2">
                  <c:v>0.213761977994578</c:v>
                </c:pt>
                <c:pt idx="3">
                  <c:v>0.2493851736245159</c:v>
                </c:pt>
                <c:pt idx="4">
                  <c:v>0.28487014559308005</c:v>
                </c:pt>
              </c:numCache>
            </c:numRef>
          </c:xVal>
          <c:yVal>
            <c:numRef>
              <c:f>'Normalized Dynamic and Leakage'!$G$62:$G$66</c:f>
              <c:numCache>
                <c:formatCode>0.00</c:formatCode>
                <c:ptCount val="5"/>
                <c:pt idx="0">
                  <c:v>3.4214904407185758</c:v>
                </c:pt>
                <c:pt idx="1">
                  <c:v>3.2195027968362786</c:v>
                </c:pt>
                <c:pt idx="2">
                  <c:v>3.496370152365682</c:v>
                </c:pt>
                <c:pt idx="3">
                  <c:v>3.8719896605367849</c:v>
                </c:pt>
                <c:pt idx="4">
                  <c:v>4.2821140487247726</c:v>
                </c:pt>
              </c:numCache>
            </c:numRef>
          </c:yVal>
        </c:ser>
        <c:ser>
          <c:idx val="3"/>
          <c:order val="5"/>
          <c:tx>
            <c:v>Stack Energy</c:v>
          </c:tx>
          <c:spPr>
            <a:ln w="28575">
              <a:noFill/>
            </a:ln>
          </c:spPr>
          <c:marker>
            <c:symbol val="plus"/>
            <c:size val="7"/>
            <c:spPr>
              <a:ln w="12700">
                <a:solidFill>
                  <a:schemeClr val="accent3"/>
                </a:solidFill>
              </a:ln>
            </c:spPr>
          </c:marker>
          <c:xVal>
            <c:numRef>
              <c:f>'Normalized Dynamic and Leakage'!$H$62:$H$66</c:f>
              <c:numCache>
                <c:formatCode>0.00</c:formatCode>
                <c:ptCount val="5"/>
                <c:pt idx="0">
                  <c:v>0.14192472091997366</c:v>
                </c:pt>
                <c:pt idx="1">
                  <c:v>0.17796968695944193</c:v>
                </c:pt>
                <c:pt idx="2">
                  <c:v>0.213761977994578</c:v>
                </c:pt>
                <c:pt idx="3">
                  <c:v>0.2493851736245159</c:v>
                </c:pt>
                <c:pt idx="4">
                  <c:v>0.28487014559308005</c:v>
                </c:pt>
              </c:numCache>
            </c:numRef>
          </c:xVal>
          <c:yVal>
            <c:numRef>
              <c:f>'Normalized Dynamic and Leakage'!$F$62:$F$66</c:f>
              <c:numCache>
                <c:formatCode>0.00</c:formatCode>
                <c:ptCount val="5"/>
                <c:pt idx="0">
                  <c:v>1.3603124391953316</c:v>
                </c:pt>
                <c:pt idx="1">
                  <c:v>1.7548173566051031</c:v>
                </c:pt>
                <c:pt idx="2">
                  <c:v>2.1517873237356038</c:v>
                </c:pt>
                <c:pt idx="3">
                  <c:v>2.5508787433712743</c:v>
                </c:pt>
                <c:pt idx="4">
                  <c:v>2.9514714485681171</c:v>
                </c:pt>
              </c:numCache>
            </c:numRef>
          </c:yVal>
        </c:ser>
        <c:ser>
          <c:idx val="6"/>
          <c:order val="6"/>
          <c:tx>
            <c:v>Stack Header Delay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accent4"/>
              </a:solidFill>
              <a:ln>
                <a:solidFill>
                  <a:srgbClr val="8064A2"/>
                </a:solidFill>
              </a:ln>
            </c:spPr>
          </c:marker>
          <c:xVal>
            <c:numRef>
              <c:f>'Normalized Dynamic and Leakage'!$AF$52:$AF$56</c:f>
              <c:numCache>
                <c:formatCode>0%</c:formatCode>
                <c:ptCount val="5"/>
                <c:pt idx="0">
                  <c:v>0.33584660163951546</c:v>
                </c:pt>
                <c:pt idx="1">
                  <c:v>0.3418149595004672</c:v>
                </c:pt>
                <c:pt idx="2">
                  <c:v>0.34660610354813148</c:v>
                </c:pt>
                <c:pt idx="3">
                  <c:v>0.35108476531074451</c:v>
                </c:pt>
                <c:pt idx="4">
                  <c:v>0.35542305207095076</c:v>
                </c:pt>
              </c:numCache>
            </c:numRef>
          </c:xVal>
          <c:yVal>
            <c:numRef>
              <c:f>'Normalized Dynamic and Leakage'!$AE$52:$AE$56</c:f>
              <c:numCache>
                <c:formatCode>0%</c:formatCode>
                <c:ptCount val="5"/>
                <c:pt idx="0">
                  <c:v>2.0688793543752304</c:v>
                </c:pt>
                <c:pt idx="1">
                  <c:v>2.1048323776502142</c:v>
                </c:pt>
                <c:pt idx="2">
                  <c:v>2.3520305418621552</c:v>
                </c:pt>
                <c:pt idx="3">
                  <c:v>2.6314421224356068</c:v>
                </c:pt>
                <c:pt idx="4">
                  <c:v>2.9187245895327525</c:v>
                </c:pt>
              </c:numCache>
            </c:numRef>
          </c:yVal>
        </c:ser>
        <c:ser>
          <c:idx val="7"/>
          <c:order val="7"/>
          <c:tx>
            <c:v>Stack Header Energy</c:v>
          </c:tx>
          <c:spPr>
            <a:ln w="28575">
              <a:noFill/>
            </a:ln>
          </c:spPr>
          <c:marker>
            <c:spPr>
              <a:ln>
                <a:solidFill>
                  <a:schemeClr val="accent4"/>
                </a:solidFill>
              </a:ln>
            </c:spPr>
          </c:marker>
          <c:xVal>
            <c:numRef>
              <c:f>'Normalized Dynamic and Leakage'!$AF$52:$AF$56</c:f>
              <c:numCache>
                <c:formatCode>0%</c:formatCode>
                <c:ptCount val="5"/>
                <c:pt idx="0">
                  <c:v>0.33584660163951546</c:v>
                </c:pt>
                <c:pt idx="1">
                  <c:v>0.3418149595004672</c:v>
                </c:pt>
                <c:pt idx="2">
                  <c:v>0.34660610354813148</c:v>
                </c:pt>
                <c:pt idx="3">
                  <c:v>0.35108476531074451</c:v>
                </c:pt>
                <c:pt idx="4">
                  <c:v>0.35542305207095076</c:v>
                </c:pt>
              </c:numCache>
            </c:numRef>
          </c:xVal>
          <c:yVal>
            <c:numRef>
              <c:f>'Normalized Dynamic and Leakage'!$AD$52:$AD$56</c:f>
              <c:numCache>
                <c:formatCode>0%</c:formatCode>
                <c:ptCount val="5"/>
                <c:pt idx="0">
                  <c:v>1.2808981380208253</c:v>
                </c:pt>
                <c:pt idx="1">
                  <c:v>1.5844429710725338</c:v>
                </c:pt>
                <c:pt idx="2">
                  <c:v>1.8872304418011956</c:v>
                </c:pt>
                <c:pt idx="3">
                  <c:v>2.1888194061732844</c:v>
                </c:pt>
                <c:pt idx="4">
                  <c:v>2.4896009077937404</c:v>
                </c:pt>
              </c:numCache>
            </c:numRef>
          </c:yVal>
        </c:ser>
        <c:ser>
          <c:idx val="8"/>
          <c:order val="8"/>
          <c:tx>
            <c:v>Stack Footer Delay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4BACC6"/>
              </a:solidFill>
            </c:spPr>
          </c:marker>
          <c:xVal>
            <c:numRef>
              <c:f>'Normalized Dynamic and Leakage'!$AF$57:$AF$61</c:f>
              <c:numCache>
                <c:formatCode>0%</c:formatCode>
                <c:ptCount val="5"/>
                <c:pt idx="0">
                  <c:v>0.7489422662893358</c:v>
                </c:pt>
                <c:pt idx="1">
                  <c:v>0.79681659613315803</c:v>
                </c:pt>
                <c:pt idx="2">
                  <c:v>0.83627208311232792</c:v>
                </c:pt>
                <c:pt idx="3">
                  <c:v>0.87365356976858122</c:v>
                </c:pt>
                <c:pt idx="4">
                  <c:v>0.91016387087349937</c:v>
                </c:pt>
              </c:numCache>
            </c:numRef>
          </c:xVal>
          <c:yVal>
            <c:numRef>
              <c:f>'Normalized Dynamic and Leakage'!$AE$57:$AE$61</c:f>
              <c:numCache>
                <c:formatCode>0%</c:formatCode>
                <c:ptCount val="5"/>
                <c:pt idx="0">
                  <c:v>1.9549654655022828</c:v>
                </c:pt>
                <c:pt idx="1">
                  <c:v>1.7653944455777113</c:v>
                </c:pt>
                <c:pt idx="2">
                  <c:v>1.8136128369519908</c:v>
                </c:pt>
                <c:pt idx="3">
                  <c:v>1.9140825572483837</c:v>
                </c:pt>
                <c:pt idx="4">
                  <c:v>2.0341486942417459</c:v>
                </c:pt>
              </c:numCache>
            </c:numRef>
          </c:yVal>
        </c:ser>
        <c:ser>
          <c:idx val="9"/>
          <c:order val="9"/>
          <c:tx>
            <c:v>Stack Footer Energy</c:v>
          </c:tx>
          <c:spPr>
            <a:ln w="28575">
              <a:noFill/>
            </a:ln>
          </c:spPr>
          <c:marker>
            <c:symbol val="dash"/>
            <c:size val="7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xVal>
            <c:numRef>
              <c:f>'Normalized Dynamic and Leakage'!$AF$57:$AF$61</c:f>
              <c:numCache>
                <c:formatCode>0%</c:formatCode>
                <c:ptCount val="5"/>
                <c:pt idx="0">
                  <c:v>0.7489422662893358</c:v>
                </c:pt>
                <c:pt idx="1">
                  <c:v>0.79681659613315803</c:v>
                </c:pt>
                <c:pt idx="2">
                  <c:v>0.83627208311232792</c:v>
                </c:pt>
                <c:pt idx="3">
                  <c:v>0.87365356976858122</c:v>
                </c:pt>
                <c:pt idx="4">
                  <c:v>0.91016387087349937</c:v>
                </c:pt>
              </c:numCache>
            </c:numRef>
          </c:xVal>
          <c:yVal>
            <c:numRef>
              <c:f>'Normalized Dynamic and Leakage'!$AD$57:$AD$61</c:f>
              <c:numCache>
                <c:formatCode>0%</c:formatCode>
                <c:ptCount val="5"/>
                <c:pt idx="0">
                  <c:v>1.0591172044221113</c:v>
                </c:pt>
                <c:pt idx="1">
                  <c:v>1.2179498774491475</c:v>
                </c:pt>
                <c:pt idx="2">
                  <c:v>1.374048498516182</c:v>
                </c:pt>
                <c:pt idx="3">
                  <c:v>1.5282751853878527</c:v>
                </c:pt>
                <c:pt idx="4">
                  <c:v>1.6811211825262724</c:v>
                </c:pt>
              </c:numCache>
            </c:numRef>
          </c:yVal>
        </c:ser>
        <c:axId val="92965120"/>
        <c:axId val="92988160"/>
      </c:scatterChart>
      <c:valAx>
        <c:axId val="929651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Static Leakage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92988160"/>
        <c:crosses val="autoZero"/>
        <c:crossBetween val="midCat"/>
      </c:valAx>
      <c:valAx>
        <c:axId val="9298816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Dynamic Delay and Energy</a:t>
                </a:r>
              </a:p>
            </c:rich>
          </c:tx>
          <c:layout/>
        </c:title>
        <c:numFmt formatCode="0%" sourceLinked="0"/>
        <c:majorTickMark val="none"/>
        <c:tickLblPos val="nextTo"/>
        <c:crossAx val="9296512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Impact of technology</a:t>
            </a:r>
            <a:r>
              <a:rPr lang="en-US" baseline="0"/>
              <a:t> on leakage reduction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'Technique VS Technology'!$B$3</c:f>
              <c:strCache>
                <c:ptCount val="1"/>
                <c:pt idx="0">
                  <c:v>base</c:v>
                </c:pt>
              </c:strCache>
            </c:strRef>
          </c:tx>
          <c:cat>
            <c:strLit>
              <c:ptCount val="4"/>
              <c:pt idx="0">
                <c:v>65 nm</c:v>
              </c:pt>
              <c:pt idx="1">
                <c:v>45 nm</c:v>
              </c:pt>
              <c:pt idx="2">
                <c:v>32 nm</c:v>
              </c:pt>
              <c:pt idx="3">
                <c:v>22 nm</c:v>
              </c:pt>
            </c:strLit>
          </c:cat>
          <c:val>
            <c:numRef>
              <c:f>('Technique VS Technology'!$H$3,'Technique VS Technology'!$H$9,'Technique VS Technology'!$H$15,'Technique VS Technology'!$H$21)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1"/>
          <c:order val="1"/>
          <c:tx>
            <c:strRef>
              <c:f>'Technique VS Technology'!$B$4</c:f>
              <c:strCache>
                <c:ptCount val="1"/>
                <c:pt idx="0">
                  <c:v>sleepShare</c:v>
                </c:pt>
              </c:strCache>
            </c:strRef>
          </c:tx>
          <c:cat>
            <c:strLit>
              <c:ptCount val="4"/>
              <c:pt idx="0">
                <c:v>65 nm</c:v>
              </c:pt>
              <c:pt idx="1">
                <c:v>45 nm</c:v>
              </c:pt>
              <c:pt idx="2">
                <c:v>32 nm</c:v>
              </c:pt>
              <c:pt idx="3">
                <c:v>22 nm</c:v>
              </c:pt>
            </c:strLit>
          </c:cat>
          <c:val>
            <c:numRef>
              <c:f>('Technique VS Technology'!$H$4,'Technique VS Technology'!$H$10,'Technique VS Technology'!$H$16,'Technique VS Technology'!$H$22)</c:f>
              <c:numCache>
                <c:formatCode>0%</c:formatCode>
                <c:ptCount val="4"/>
                <c:pt idx="0">
                  <c:v>9.6173096542827671E-2</c:v>
                </c:pt>
                <c:pt idx="1">
                  <c:v>6.1900582342227908E-2</c:v>
                </c:pt>
                <c:pt idx="2">
                  <c:v>2.8019099393416787E-2</c:v>
                </c:pt>
                <c:pt idx="3">
                  <c:v>1.2678982161833122E-2</c:v>
                </c:pt>
              </c:numCache>
            </c:numRef>
          </c:val>
        </c:ser>
        <c:ser>
          <c:idx val="2"/>
          <c:order val="2"/>
          <c:tx>
            <c:strRef>
              <c:f>'Technique VS Technology'!$B$5</c:f>
              <c:strCache>
                <c:ptCount val="1"/>
                <c:pt idx="0">
                  <c:v>sleepNoShare</c:v>
                </c:pt>
              </c:strCache>
            </c:strRef>
          </c:tx>
          <c:cat>
            <c:strLit>
              <c:ptCount val="4"/>
              <c:pt idx="0">
                <c:v>65 nm</c:v>
              </c:pt>
              <c:pt idx="1">
                <c:v>45 nm</c:v>
              </c:pt>
              <c:pt idx="2">
                <c:v>32 nm</c:v>
              </c:pt>
              <c:pt idx="3">
                <c:v>22 nm</c:v>
              </c:pt>
            </c:strLit>
          </c:cat>
          <c:val>
            <c:numRef>
              <c:f>('Technique VS Technology'!$H$5,'Technique VS Technology'!$H$11,'Technique VS Technology'!$H$17,'Technique VS Technology'!$H$23)</c:f>
              <c:numCache>
                <c:formatCode>0%</c:formatCode>
                <c:ptCount val="4"/>
                <c:pt idx="0">
                  <c:v>0.56820603514738799</c:v>
                </c:pt>
                <c:pt idx="1">
                  <c:v>0.41698321971032237</c:v>
                </c:pt>
                <c:pt idx="2">
                  <c:v>0.25994667032254992</c:v>
                </c:pt>
                <c:pt idx="3">
                  <c:v>0.15267948987831692</c:v>
                </c:pt>
              </c:numCache>
            </c:numRef>
          </c:val>
        </c:ser>
        <c:ser>
          <c:idx val="3"/>
          <c:order val="3"/>
          <c:tx>
            <c:strRef>
              <c:f>'Technique VS Technology'!$B$6</c:f>
              <c:strCache>
                <c:ptCount val="1"/>
                <c:pt idx="0">
                  <c:v>stack</c:v>
                </c:pt>
              </c:strCache>
            </c:strRef>
          </c:tx>
          <c:cat>
            <c:strLit>
              <c:ptCount val="4"/>
              <c:pt idx="0">
                <c:v>65 nm</c:v>
              </c:pt>
              <c:pt idx="1">
                <c:v>45 nm</c:v>
              </c:pt>
              <c:pt idx="2">
                <c:v>32 nm</c:v>
              </c:pt>
              <c:pt idx="3">
                <c:v>22 nm</c:v>
              </c:pt>
            </c:strLit>
          </c:cat>
          <c:val>
            <c:numRef>
              <c:f>('Technique VS Technology'!$H$6,'Technique VS Technology'!$H$12,'Technique VS Technology'!$H$18,'Technique VS Technology'!$H$24)</c:f>
              <c:numCache>
                <c:formatCode>0%</c:formatCode>
                <c:ptCount val="4"/>
                <c:pt idx="0">
                  <c:v>0.27858861219449166</c:v>
                </c:pt>
                <c:pt idx="1">
                  <c:v>0.20782537182207014</c:v>
                </c:pt>
                <c:pt idx="2">
                  <c:v>0.12465088327359418</c:v>
                </c:pt>
                <c:pt idx="3">
                  <c:v>0.14192472091997366</c:v>
                </c:pt>
              </c:numCache>
            </c:numRef>
          </c:val>
        </c:ser>
        <c:ser>
          <c:idx val="4"/>
          <c:order val="4"/>
          <c:tx>
            <c:strRef>
              <c:f>'Technique VS Technology'!$B$7</c:f>
              <c:strCache>
                <c:ptCount val="1"/>
                <c:pt idx="0">
                  <c:v>header</c:v>
                </c:pt>
              </c:strCache>
            </c:strRef>
          </c:tx>
          <c:cat>
            <c:strLit>
              <c:ptCount val="4"/>
              <c:pt idx="0">
                <c:v>65 nm</c:v>
              </c:pt>
              <c:pt idx="1">
                <c:v>45 nm</c:v>
              </c:pt>
              <c:pt idx="2">
                <c:v>32 nm</c:v>
              </c:pt>
              <c:pt idx="3">
                <c:v>22 nm</c:v>
              </c:pt>
            </c:strLit>
          </c:cat>
          <c:val>
            <c:numRef>
              <c:f>('Technique VS Technology'!$H$7,'Technique VS Technology'!$H$13,'Technique VS Technology'!$H$19,'Technique VS Technology'!$H$25)</c:f>
              <c:numCache>
                <c:formatCode>0%</c:formatCode>
                <c:ptCount val="4"/>
                <c:pt idx="0">
                  <c:v>0.51860249936741609</c:v>
                </c:pt>
                <c:pt idx="1">
                  <c:v>0.49949718949052668</c:v>
                </c:pt>
                <c:pt idx="2">
                  <c:v>0.38468602960564369</c:v>
                </c:pt>
                <c:pt idx="3">
                  <c:v>0.33584660163951546</c:v>
                </c:pt>
              </c:numCache>
            </c:numRef>
          </c:val>
        </c:ser>
        <c:ser>
          <c:idx val="5"/>
          <c:order val="5"/>
          <c:tx>
            <c:strRef>
              <c:f>'Technique VS Technology'!$B$8</c:f>
              <c:strCache>
                <c:ptCount val="1"/>
                <c:pt idx="0">
                  <c:v>footer</c:v>
                </c:pt>
              </c:strCache>
            </c:strRef>
          </c:tx>
          <c:cat>
            <c:strLit>
              <c:ptCount val="4"/>
              <c:pt idx="0">
                <c:v>65 nm</c:v>
              </c:pt>
              <c:pt idx="1">
                <c:v>45 nm</c:v>
              </c:pt>
              <c:pt idx="2">
                <c:v>32 nm</c:v>
              </c:pt>
              <c:pt idx="3">
                <c:v>22 nm</c:v>
              </c:pt>
            </c:strLit>
          </c:cat>
          <c:val>
            <c:numRef>
              <c:f>('Technique VS Technology'!$H$8,'Technique VS Technology'!$H$14,'Technique VS Technology'!$H$20,'Technique VS Technology'!$H$26)</c:f>
              <c:numCache>
                <c:formatCode>0%</c:formatCode>
                <c:ptCount val="4"/>
                <c:pt idx="0">
                  <c:v>0.75962080572578816</c:v>
                </c:pt>
                <c:pt idx="1">
                  <c:v>0.70744705064861224</c:v>
                </c:pt>
                <c:pt idx="2">
                  <c:v>0.73614701324335918</c:v>
                </c:pt>
                <c:pt idx="3">
                  <c:v>0.7489422662893358</c:v>
                </c:pt>
              </c:numCache>
            </c:numRef>
          </c:val>
        </c:ser>
        <c:axId val="93053696"/>
        <c:axId val="93055616"/>
      </c:barChart>
      <c:catAx>
        <c:axId val="930536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Technology</a:t>
                </a:r>
              </a:p>
            </c:rich>
          </c:tx>
          <c:layout/>
        </c:title>
        <c:majorTickMark val="none"/>
        <c:tickLblPos val="nextTo"/>
        <c:crossAx val="93055616"/>
        <c:crosses val="autoZero"/>
        <c:auto val="1"/>
        <c:lblAlgn val="ctr"/>
        <c:lblOffset val="100"/>
      </c:catAx>
      <c:valAx>
        <c:axId val="9305561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Static</a:t>
                </a:r>
                <a:r>
                  <a:rPr lang="en-US" baseline="0"/>
                  <a:t> leakage normalized</a:t>
                </a:r>
                <a:endParaRPr lang="en-US"/>
              </a:p>
            </c:rich>
          </c:tx>
          <c:layout/>
        </c:title>
        <c:numFmt formatCode="0%" sourceLinked="1"/>
        <c:tickLblPos val="nextTo"/>
        <c:crossAx val="930536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Impact of technology</a:t>
            </a:r>
            <a:r>
              <a:rPr lang="en-US" baseline="0"/>
              <a:t> on dynamic delay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'Technique VS Technology'!$B$3</c:f>
              <c:strCache>
                <c:ptCount val="1"/>
                <c:pt idx="0">
                  <c:v>base</c:v>
                </c:pt>
              </c:strCache>
            </c:strRef>
          </c:tx>
          <c:cat>
            <c:strLit>
              <c:ptCount val="4"/>
              <c:pt idx="0">
                <c:v>65 nm</c:v>
              </c:pt>
              <c:pt idx="1">
                <c:v>45 nm</c:v>
              </c:pt>
              <c:pt idx="2">
                <c:v>32 nm</c:v>
              </c:pt>
              <c:pt idx="3">
                <c:v>22 nm</c:v>
              </c:pt>
            </c:strLit>
          </c:cat>
          <c:val>
            <c:numRef>
              <c:f>('Technique VS Technology'!$G$3,'Technique VS Technology'!$G$9,'Technique VS Technology'!$G$15,'Technique VS Technology'!$G$21)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1"/>
          <c:order val="1"/>
          <c:tx>
            <c:strRef>
              <c:f>'Technique VS Technology'!$B$4</c:f>
              <c:strCache>
                <c:ptCount val="1"/>
                <c:pt idx="0">
                  <c:v>sleepShare</c:v>
                </c:pt>
              </c:strCache>
            </c:strRef>
          </c:tx>
          <c:cat>
            <c:strLit>
              <c:ptCount val="4"/>
              <c:pt idx="0">
                <c:v>65 nm</c:v>
              </c:pt>
              <c:pt idx="1">
                <c:v>45 nm</c:v>
              </c:pt>
              <c:pt idx="2">
                <c:v>32 nm</c:v>
              </c:pt>
              <c:pt idx="3">
                <c:v>22 nm</c:v>
              </c:pt>
            </c:strLit>
          </c:cat>
          <c:val>
            <c:numRef>
              <c:f>('Technique VS Technology'!$G$4,'Technique VS Technology'!$G$10,'Technique VS Technology'!$G$16,'Technique VS Technology'!$G$22)</c:f>
              <c:numCache>
                <c:formatCode>0%</c:formatCode>
                <c:ptCount val="4"/>
                <c:pt idx="0">
                  <c:v>1.0249804916965</c:v>
                </c:pt>
                <c:pt idx="1">
                  <c:v>1.0281610539912502</c:v>
                </c:pt>
                <c:pt idx="2">
                  <c:v>1.0345871164256979</c:v>
                </c:pt>
                <c:pt idx="3">
                  <c:v>1.0545349811287577</c:v>
                </c:pt>
              </c:numCache>
            </c:numRef>
          </c:val>
        </c:ser>
        <c:ser>
          <c:idx val="2"/>
          <c:order val="2"/>
          <c:tx>
            <c:strRef>
              <c:f>'Technique VS Technology'!$B$5</c:f>
              <c:strCache>
                <c:ptCount val="1"/>
                <c:pt idx="0">
                  <c:v>sleepNoShare</c:v>
                </c:pt>
              </c:strCache>
            </c:strRef>
          </c:tx>
          <c:cat>
            <c:strLit>
              <c:ptCount val="4"/>
              <c:pt idx="0">
                <c:v>65 nm</c:v>
              </c:pt>
              <c:pt idx="1">
                <c:v>45 nm</c:v>
              </c:pt>
              <c:pt idx="2">
                <c:v>32 nm</c:v>
              </c:pt>
              <c:pt idx="3">
                <c:v>22 nm</c:v>
              </c:pt>
            </c:strLit>
          </c:cat>
          <c:val>
            <c:numRef>
              <c:f>('Technique VS Technology'!$G$5,'Technique VS Technology'!$G$11,'Technique VS Technology'!$G$17,'Technique VS Technology'!$G$23)</c:f>
              <c:numCache>
                <c:formatCode>0%</c:formatCode>
                <c:ptCount val="4"/>
                <c:pt idx="0">
                  <c:v>1.2115369660064257</c:v>
                </c:pt>
                <c:pt idx="1">
                  <c:v>1.2163192074697027</c:v>
                </c:pt>
                <c:pt idx="2">
                  <c:v>1.2409400388273599</c:v>
                </c:pt>
                <c:pt idx="3">
                  <c:v>1.3300866848365585</c:v>
                </c:pt>
              </c:numCache>
            </c:numRef>
          </c:val>
        </c:ser>
        <c:ser>
          <c:idx val="3"/>
          <c:order val="3"/>
          <c:tx>
            <c:strRef>
              <c:f>'Technique VS Technology'!$B$6</c:f>
              <c:strCache>
                <c:ptCount val="1"/>
                <c:pt idx="0">
                  <c:v>stack</c:v>
                </c:pt>
              </c:strCache>
            </c:strRef>
          </c:tx>
          <c:cat>
            <c:strLit>
              <c:ptCount val="4"/>
              <c:pt idx="0">
                <c:v>65 nm</c:v>
              </c:pt>
              <c:pt idx="1">
                <c:v>45 nm</c:v>
              </c:pt>
              <c:pt idx="2">
                <c:v>32 nm</c:v>
              </c:pt>
              <c:pt idx="3">
                <c:v>22 nm</c:v>
              </c:pt>
            </c:strLit>
          </c:cat>
          <c:val>
            <c:numRef>
              <c:f>('Technique VS Technology'!$G$6,'Technique VS Technology'!$G$12,'Technique VS Technology'!$G$18,'Technique VS Technology'!$G$24)</c:f>
              <c:numCache>
                <c:formatCode>0%</c:formatCode>
                <c:ptCount val="4"/>
                <c:pt idx="0">
                  <c:v>2.7980085407864856</c:v>
                </c:pt>
                <c:pt idx="1">
                  <c:v>2.8931779366318433</c:v>
                </c:pt>
                <c:pt idx="2">
                  <c:v>3.0639999828318381</c:v>
                </c:pt>
                <c:pt idx="3">
                  <c:v>3.4214904407185758</c:v>
                </c:pt>
              </c:numCache>
            </c:numRef>
          </c:val>
        </c:ser>
        <c:ser>
          <c:idx val="4"/>
          <c:order val="4"/>
          <c:tx>
            <c:strRef>
              <c:f>'Technique VS Technology'!$B$7</c:f>
              <c:strCache>
                <c:ptCount val="1"/>
                <c:pt idx="0">
                  <c:v>header</c:v>
                </c:pt>
              </c:strCache>
            </c:strRef>
          </c:tx>
          <c:cat>
            <c:strLit>
              <c:ptCount val="4"/>
              <c:pt idx="0">
                <c:v>65 nm</c:v>
              </c:pt>
              <c:pt idx="1">
                <c:v>45 nm</c:v>
              </c:pt>
              <c:pt idx="2">
                <c:v>32 nm</c:v>
              </c:pt>
              <c:pt idx="3">
                <c:v>22 nm</c:v>
              </c:pt>
            </c:strLit>
          </c:cat>
          <c:val>
            <c:numRef>
              <c:f>('Technique VS Technology'!$G$7,'Technique VS Technology'!$G$13,'Technique VS Technology'!$G$19,'Technique VS Technology'!$G$25)</c:f>
              <c:numCache>
                <c:formatCode>0%</c:formatCode>
                <c:ptCount val="4"/>
                <c:pt idx="0">
                  <c:v>2.0227022152151237</c:v>
                </c:pt>
                <c:pt idx="1">
                  <c:v>2.0825720583572651</c:v>
                </c:pt>
                <c:pt idx="2">
                  <c:v>2.1550238237516455</c:v>
                </c:pt>
                <c:pt idx="3">
                  <c:v>2.0691368118753557</c:v>
                </c:pt>
              </c:numCache>
            </c:numRef>
          </c:val>
        </c:ser>
        <c:ser>
          <c:idx val="5"/>
          <c:order val="5"/>
          <c:tx>
            <c:strRef>
              <c:f>'Technique VS Technology'!$B$8</c:f>
              <c:strCache>
                <c:ptCount val="1"/>
                <c:pt idx="0">
                  <c:v>footer</c:v>
                </c:pt>
              </c:strCache>
            </c:strRef>
          </c:tx>
          <c:cat>
            <c:strLit>
              <c:ptCount val="4"/>
              <c:pt idx="0">
                <c:v>65 nm</c:v>
              </c:pt>
              <c:pt idx="1">
                <c:v>45 nm</c:v>
              </c:pt>
              <c:pt idx="2">
                <c:v>32 nm</c:v>
              </c:pt>
              <c:pt idx="3">
                <c:v>22 nm</c:v>
              </c:pt>
            </c:strLit>
          </c:cat>
          <c:val>
            <c:numRef>
              <c:f>('Technique VS Technology'!$G$8,'Technique VS Technology'!$G$14,'Technique VS Technology'!$G$20,'Technique VS Technology'!$G$26)</c:f>
              <c:numCache>
                <c:formatCode>0%</c:formatCode>
                <c:ptCount val="4"/>
                <c:pt idx="0">
                  <c:v>1.5891120715523224</c:v>
                </c:pt>
                <c:pt idx="1">
                  <c:v>1.6059277256907347</c:v>
                </c:pt>
                <c:pt idx="2">
                  <c:v>1.6685825750565719</c:v>
                </c:pt>
                <c:pt idx="3">
                  <c:v>1.9552087472192734</c:v>
                </c:pt>
              </c:numCache>
            </c:numRef>
          </c:val>
        </c:ser>
        <c:axId val="93092480"/>
        <c:axId val="93106944"/>
      </c:barChart>
      <c:catAx>
        <c:axId val="930924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Technology</a:t>
                </a:r>
              </a:p>
            </c:rich>
          </c:tx>
          <c:layout/>
        </c:title>
        <c:majorTickMark val="none"/>
        <c:tickLblPos val="nextTo"/>
        <c:crossAx val="93106944"/>
        <c:crosses val="autoZero"/>
        <c:auto val="1"/>
        <c:lblAlgn val="ctr"/>
        <c:lblOffset val="100"/>
      </c:catAx>
      <c:valAx>
        <c:axId val="9310694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Dynamic delay </a:t>
                </a:r>
                <a:r>
                  <a:rPr lang="en-US" baseline="0"/>
                  <a:t>normalized</a:t>
                </a:r>
                <a:endParaRPr lang="en-US"/>
              </a:p>
            </c:rich>
          </c:tx>
          <c:layout/>
        </c:title>
        <c:numFmt formatCode="0%" sourceLinked="1"/>
        <c:tickLblPos val="nextTo"/>
        <c:crossAx val="930924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 case normalized to 65 nm case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'Technique VS Technology'!$C$2</c:f>
              <c:strCache>
                <c:ptCount val="1"/>
                <c:pt idx="0">
                  <c:v>Dynamic Power</c:v>
                </c:pt>
              </c:strCache>
            </c:strRef>
          </c:tx>
          <c:cat>
            <c:strLit>
              <c:ptCount val="4"/>
              <c:pt idx="0">
                <c:v>65 nm</c:v>
              </c:pt>
              <c:pt idx="1">
                <c:v>45 nm</c:v>
              </c:pt>
              <c:pt idx="2">
                <c:v>32 nm</c:v>
              </c:pt>
              <c:pt idx="3">
                <c:v>22 nm</c:v>
              </c:pt>
            </c:strLit>
          </c:cat>
          <c:val>
            <c:numRef>
              <c:f>'Technique VS Technology'!$K$3:$K$6</c:f>
              <c:numCache>
                <c:formatCode>General</c:formatCode>
                <c:ptCount val="4"/>
                <c:pt idx="0">
                  <c:v>1</c:v>
                </c:pt>
                <c:pt idx="1">
                  <c:v>0.63104155579584886</c:v>
                </c:pt>
                <c:pt idx="2">
                  <c:v>0.4259636639075392</c:v>
                </c:pt>
                <c:pt idx="3">
                  <c:v>0.30481637213882878</c:v>
                </c:pt>
              </c:numCache>
            </c:numRef>
          </c:val>
        </c:ser>
        <c:ser>
          <c:idx val="1"/>
          <c:order val="1"/>
          <c:tx>
            <c:strRef>
              <c:f>'Technique VS Technology'!$D$2</c:f>
              <c:strCache>
                <c:ptCount val="1"/>
                <c:pt idx="0">
                  <c:v>Dynamic Delay</c:v>
                </c:pt>
              </c:strCache>
            </c:strRef>
          </c:tx>
          <c:cat>
            <c:strLit>
              <c:ptCount val="4"/>
              <c:pt idx="0">
                <c:v>65 nm</c:v>
              </c:pt>
              <c:pt idx="1">
                <c:v>45 nm</c:v>
              </c:pt>
              <c:pt idx="2">
                <c:v>32 nm</c:v>
              </c:pt>
              <c:pt idx="3">
                <c:v>22 nm</c:v>
              </c:pt>
            </c:strLit>
          </c:cat>
          <c:val>
            <c:numRef>
              <c:f>'Technique VS Technology'!$L$3:$L$6</c:f>
              <c:numCache>
                <c:formatCode>General</c:formatCode>
                <c:ptCount val="4"/>
                <c:pt idx="0">
                  <c:v>1</c:v>
                </c:pt>
                <c:pt idx="1">
                  <c:v>0.81699377770156989</c:v>
                </c:pt>
                <c:pt idx="2">
                  <c:v>0.64816087057298077</c:v>
                </c:pt>
                <c:pt idx="3">
                  <c:v>0.48469880077201172</c:v>
                </c:pt>
              </c:numCache>
            </c:numRef>
          </c:val>
        </c:ser>
        <c:ser>
          <c:idx val="2"/>
          <c:order val="2"/>
          <c:tx>
            <c:strRef>
              <c:f>'Technique VS Technology'!$E$2</c:f>
              <c:strCache>
                <c:ptCount val="1"/>
                <c:pt idx="0">
                  <c:v>Leakage</c:v>
                </c:pt>
              </c:strCache>
            </c:strRef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layout>
                <c:manualLayout>
                  <c:x val="-5.8333333333333369E-2"/>
                  <c:y val="-0.56944444444444464"/>
                </c:manualLayout>
              </c:layout>
              <c:dLblPos val="inBase"/>
              <c:showVal val="1"/>
            </c:dLbl>
            <c:numFmt formatCode="#,##0.00" sourceLinked="0"/>
            <c:dLblPos val="inBase"/>
            <c:showVal val="1"/>
          </c:dLbls>
          <c:cat>
            <c:strLit>
              <c:ptCount val="4"/>
              <c:pt idx="0">
                <c:v>65 nm</c:v>
              </c:pt>
              <c:pt idx="1">
                <c:v>45 nm</c:v>
              </c:pt>
              <c:pt idx="2">
                <c:v>32 nm</c:v>
              </c:pt>
              <c:pt idx="3">
                <c:v>22 nm</c:v>
              </c:pt>
            </c:strLit>
          </c:cat>
          <c:val>
            <c:numRef>
              <c:f>'Technique VS Technology'!$M$3:$M$6</c:f>
              <c:numCache>
                <c:formatCode>General</c:formatCode>
                <c:ptCount val="4"/>
                <c:pt idx="0">
                  <c:v>1</c:v>
                </c:pt>
                <c:pt idx="1">
                  <c:v>1.4340685693999868</c:v>
                </c:pt>
                <c:pt idx="2">
                  <c:v>4.1557138379150027</c:v>
                </c:pt>
                <c:pt idx="3">
                  <c:v>50.156362877115782</c:v>
                </c:pt>
              </c:numCache>
            </c:numRef>
          </c:val>
        </c:ser>
        <c:axId val="93129344"/>
        <c:axId val="93131136"/>
      </c:barChart>
      <c:catAx>
        <c:axId val="93129344"/>
        <c:scaling>
          <c:orientation val="minMax"/>
        </c:scaling>
        <c:axPos val="b"/>
        <c:majorTickMark val="none"/>
        <c:tickLblPos val="nextTo"/>
        <c:crossAx val="93131136"/>
        <c:crosses val="autoZero"/>
        <c:auto val="1"/>
        <c:lblAlgn val="ctr"/>
        <c:lblOffset val="100"/>
      </c:catAx>
      <c:valAx>
        <c:axId val="93131136"/>
        <c:scaling>
          <c:orientation val="minMax"/>
          <c:max val="5"/>
        </c:scaling>
        <c:axPos val="l"/>
        <c:majorGridlines/>
        <c:numFmt formatCode="#,##0.0" sourceLinked="0"/>
        <c:tickLblPos val="nextTo"/>
        <c:crossAx val="931293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Normalized Leakage vs Delay and Energy 65nm</a:t>
            </a:r>
          </a:p>
        </c:rich>
      </c:tx>
      <c:layout/>
    </c:title>
    <c:plotArea>
      <c:layout/>
      <c:scatterChart>
        <c:scatterStyle val="lineMarker"/>
        <c:ser>
          <c:idx val="2"/>
          <c:order val="0"/>
          <c:tx>
            <c:v>Stack Delay</c:v>
          </c:tx>
          <c:spPr>
            <a:ln w="28575">
              <a:noFill/>
            </a:ln>
          </c:spPr>
          <c:marker>
            <c:symbol val="triangle"/>
            <c:size val="4"/>
          </c:marker>
          <c:xVal>
            <c:numRef>
              <c:f>'Normalized Dynamic and Leakage'!$H$14:$H$18</c:f>
              <c:numCache>
                <c:formatCode>0.00</c:formatCode>
                <c:ptCount val="5"/>
                <c:pt idx="0">
                  <c:v>0.27858861219449166</c:v>
                </c:pt>
                <c:pt idx="1">
                  <c:v>0.39136119651968237</c:v>
                </c:pt>
                <c:pt idx="2">
                  <c:v>0.5016208715468875</c:v>
                </c:pt>
                <c:pt idx="3">
                  <c:v>0.60996898315573322</c:v>
                </c:pt>
                <c:pt idx="4">
                  <c:v>0.71669411910058156</c:v>
                </c:pt>
              </c:numCache>
            </c:numRef>
          </c:xVal>
          <c:yVal>
            <c:numRef>
              <c:f>'Normalized Dynamic and Leakage'!$G$14:$G$18</c:f>
              <c:numCache>
                <c:formatCode>0.00</c:formatCode>
                <c:ptCount val="5"/>
                <c:pt idx="0">
                  <c:v>2.7980085407864856</c:v>
                </c:pt>
                <c:pt idx="1">
                  <c:v>2.7666839778755419</c:v>
                </c:pt>
                <c:pt idx="2">
                  <c:v>3.0707093966481005</c:v>
                </c:pt>
                <c:pt idx="3">
                  <c:v>3.4593011456125575</c:v>
                </c:pt>
                <c:pt idx="4">
                  <c:v>3.8855981996342779</c:v>
                </c:pt>
              </c:numCache>
            </c:numRef>
          </c:yVal>
        </c:ser>
        <c:ser>
          <c:idx val="3"/>
          <c:order val="1"/>
          <c:tx>
            <c:v>Stack Energy</c:v>
          </c:tx>
          <c:spPr>
            <a:ln w="28575">
              <a:noFill/>
            </a:ln>
          </c:spPr>
          <c:marker>
            <c:symbol val="plus"/>
            <c:size val="7"/>
            <c:spPr>
              <a:ln w="12700">
                <a:solidFill>
                  <a:schemeClr val="accent3"/>
                </a:solidFill>
              </a:ln>
            </c:spPr>
          </c:marker>
          <c:xVal>
            <c:numRef>
              <c:f>'Normalized Dynamic and Leakage'!$H$14:$H$18</c:f>
              <c:numCache>
                <c:formatCode>0.00</c:formatCode>
                <c:ptCount val="5"/>
                <c:pt idx="0">
                  <c:v>0.27858861219449166</c:v>
                </c:pt>
                <c:pt idx="1">
                  <c:v>0.39136119651968237</c:v>
                </c:pt>
                <c:pt idx="2">
                  <c:v>0.5016208715468875</c:v>
                </c:pt>
                <c:pt idx="3">
                  <c:v>0.60996898315573322</c:v>
                </c:pt>
                <c:pt idx="4">
                  <c:v>0.71669411910058156</c:v>
                </c:pt>
              </c:numCache>
            </c:numRef>
          </c:xVal>
          <c:yVal>
            <c:numRef>
              <c:f>'Normalized Dynamic and Leakage'!$F$14:$F$18</c:f>
              <c:numCache>
                <c:formatCode>0.00</c:formatCode>
                <c:ptCount val="5"/>
                <c:pt idx="0">
                  <c:v>1.4641922987897604</c:v>
                </c:pt>
                <c:pt idx="1">
                  <c:v>1.8636762574300434</c:v>
                </c:pt>
                <c:pt idx="2">
                  <c:v>2.2664220015626402</c:v>
                </c:pt>
                <c:pt idx="3">
                  <c:v>2.6699431962545042</c:v>
                </c:pt>
                <c:pt idx="4">
                  <c:v>3.0734090128138747</c:v>
                </c:pt>
              </c:numCache>
            </c:numRef>
          </c:yVal>
        </c:ser>
        <c:ser>
          <c:idx val="6"/>
          <c:order val="2"/>
          <c:tx>
            <c:v>Stack Header Delay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accent4"/>
              </a:solidFill>
            </c:spPr>
          </c:marker>
          <c:xVal>
            <c:numRef>
              <c:f>'Normalized Dynamic and Leakage'!$AF$4:$AF$8</c:f>
              <c:numCache>
                <c:formatCode>0%</c:formatCode>
                <c:ptCount val="5"/>
                <c:pt idx="0">
                  <c:v>0.51860249936741609</c:v>
                </c:pt>
                <c:pt idx="1">
                  <c:v>0.5305990421411495</c:v>
                </c:pt>
                <c:pt idx="2">
                  <c:v>0.54165531432542269</c:v>
                </c:pt>
                <c:pt idx="3">
                  <c:v>0.55205450850252136</c:v>
                </c:pt>
                <c:pt idx="4">
                  <c:v>0.56192227823010299</c:v>
                </c:pt>
              </c:numCache>
            </c:numRef>
          </c:xVal>
          <c:yVal>
            <c:numRef>
              <c:f>'Normalized Dynamic and Leakage'!$AE$4:$AE$8</c:f>
              <c:numCache>
                <c:formatCode>0%</c:formatCode>
                <c:ptCount val="5"/>
                <c:pt idx="0">
                  <c:v>2.0226308568682865</c:v>
                </c:pt>
                <c:pt idx="1">
                  <c:v>2.0602791950382184</c:v>
                </c:pt>
                <c:pt idx="2">
                  <c:v>2.2704423749280833</c:v>
                </c:pt>
                <c:pt idx="3">
                  <c:v>2.5242291473044656</c:v>
                </c:pt>
                <c:pt idx="4">
                  <c:v>2.7963716025264116</c:v>
                </c:pt>
              </c:numCache>
            </c:numRef>
          </c:yVal>
        </c:ser>
        <c:ser>
          <c:idx val="7"/>
          <c:order val="3"/>
          <c:tx>
            <c:v>Stack Header Energy</c:v>
          </c:tx>
          <c:spPr>
            <a:ln w="28575">
              <a:noFill/>
            </a:ln>
          </c:spPr>
          <c:marker>
            <c:spPr>
              <a:solidFill>
                <a:srgbClr val="8064A2"/>
              </a:solidFill>
              <a:ln>
                <a:solidFill>
                  <a:schemeClr val="accent4"/>
                </a:solidFill>
              </a:ln>
            </c:spPr>
          </c:marker>
          <c:xVal>
            <c:numRef>
              <c:f>'Normalized Dynamic and Leakage'!$AF$4:$AF$8</c:f>
              <c:numCache>
                <c:formatCode>0%</c:formatCode>
                <c:ptCount val="5"/>
                <c:pt idx="0">
                  <c:v>0.51860249936741609</c:v>
                </c:pt>
                <c:pt idx="1">
                  <c:v>0.5305990421411495</c:v>
                </c:pt>
                <c:pt idx="2">
                  <c:v>0.54165531432542269</c:v>
                </c:pt>
                <c:pt idx="3">
                  <c:v>0.55205450850252136</c:v>
                </c:pt>
                <c:pt idx="4">
                  <c:v>0.56192227823010299</c:v>
                </c:pt>
              </c:numCache>
            </c:numRef>
          </c:xVal>
          <c:yVal>
            <c:numRef>
              <c:f>'Normalized Dynamic and Leakage'!$AD$4:$AD$8</c:f>
              <c:numCache>
                <c:formatCode>0%</c:formatCode>
                <c:ptCount val="5"/>
                <c:pt idx="0">
                  <c:v>1.3340428184448594</c:v>
                </c:pt>
                <c:pt idx="1">
                  <c:v>1.6069079228660774</c:v>
                </c:pt>
                <c:pt idx="2">
                  <c:v>1.8839951694647585</c:v>
                </c:pt>
                <c:pt idx="3">
                  <c:v>2.1611700494040669</c:v>
                </c:pt>
                <c:pt idx="4">
                  <c:v>2.4376281564957423</c:v>
                </c:pt>
              </c:numCache>
            </c:numRef>
          </c:yVal>
        </c:ser>
        <c:ser>
          <c:idx val="8"/>
          <c:order val="4"/>
          <c:tx>
            <c:v>Stack Footer Delay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chemeClr val="accent5"/>
              </a:solidFill>
            </c:spPr>
          </c:marker>
          <c:xVal>
            <c:numRef>
              <c:f>'Normalized Dynamic and Leakage'!$AF$9:$AF$13</c:f>
              <c:numCache>
                <c:formatCode>0%</c:formatCode>
                <c:ptCount val="5"/>
                <c:pt idx="0">
                  <c:v>0.75962080572578816</c:v>
                </c:pt>
                <c:pt idx="1">
                  <c:v>0.86057094948014823</c:v>
                </c:pt>
                <c:pt idx="2">
                  <c:v>0.95990631823206685</c:v>
                </c:pt>
                <c:pt idx="3">
                  <c:v>1.0579722029944283</c:v>
                </c:pt>
                <c:pt idx="4">
                  <c:v>1.1549369331360138</c:v>
                </c:pt>
              </c:numCache>
            </c:numRef>
          </c:xVal>
          <c:yVal>
            <c:numRef>
              <c:f>'Normalized Dynamic and Leakage'!$AE$9:$AE$13</c:f>
              <c:numCache>
                <c:formatCode>0%</c:formatCode>
                <c:ptCount val="5"/>
                <c:pt idx="0">
                  <c:v>1.5890560097111317</c:v>
                </c:pt>
                <c:pt idx="1">
                  <c:v>1.5473506186420856</c:v>
                </c:pt>
                <c:pt idx="2">
                  <c:v>1.640697608254462</c:v>
                </c:pt>
                <c:pt idx="3">
                  <c:v>1.7660262124689414</c:v>
                </c:pt>
                <c:pt idx="4">
                  <c:v>1.9037169103933136</c:v>
                </c:pt>
              </c:numCache>
            </c:numRef>
          </c:yVal>
        </c:ser>
        <c:ser>
          <c:idx val="9"/>
          <c:order val="5"/>
          <c:tx>
            <c:v>Stack Footer Energy</c:v>
          </c:tx>
          <c:spPr>
            <a:ln w="28575">
              <a:noFill/>
            </a:ln>
          </c:spPr>
          <c:marker>
            <c:symbol val="dash"/>
            <c:size val="7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xVal>
            <c:numRef>
              <c:f>'Normalized Dynamic and Leakage'!$AF$9:$AF$13</c:f>
              <c:numCache>
                <c:formatCode>0%</c:formatCode>
                <c:ptCount val="5"/>
                <c:pt idx="0">
                  <c:v>0.75962080572578816</c:v>
                </c:pt>
                <c:pt idx="1">
                  <c:v>0.86057094948014823</c:v>
                </c:pt>
                <c:pt idx="2">
                  <c:v>0.95990631823206685</c:v>
                </c:pt>
                <c:pt idx="3">
                  <c:v>1.0579722029944283</c:v>
                </c:pt>
                <c:pt idx="4">
                  <c:v>1.1549369331360138</c:v>
                </c:pt>
              </c:numCache>
            </c:numRef>
          </c:xVal>
          <c:yVal>
            <c:numRef>
              <c:f>'Normalized Dynamic and Leakage'!$AD$9:$AD$13</c:f>
              <c:numCache>
                <c:formatCode>0%</c:formatCode>
                <c:ptCount val="5"/>
                <c:pt idx="0">
                  <c:v>1.1523252886763715</c:v>
                </c:pt>
                <c:pt idx="1">
                  <c:v>1.2859945084905</c:v>
                </c:pt>
                <c:pt idx="2">
                  <c:v>1.4215077397681544</c:v>
                </c:pt>
                <c:pt idx="3">
                  <c:v>1.5569244293701636</c:v>
                </c:pt>
                <c:pt idx="4">
                  <c:v>1.6917508202819083</c:v>
                </c:pt>
              </c:numCache>
            </c:numRef>
          </c:yVal>
        </c:ser>
        <c:axId val="93277568"/>
        <c:axId val="93284224"/>
      </c:scatterChart>
      <c:valAx>
        <c:axId val="932775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Static Leakage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93284224"/>
        <c:crosses val="autoZero"/>
        <c:crossBetween val="midCat"/>
      </c:valAx>
      <c:valAx>
        <c:axId val="93284224"/>
        <c:scaling>
          <c:orientation val="minMax"/>
          <c:max val="4"/>
          <c:min val="1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Dynamic Delay and Energy</a:t>
                </a:r>
              </a:p>
            </c:rich>
          </c:tx>
          <c:layout/>
        </c:title>
        <c:numFmt formatCode="0%" sourceLinked="0"/>
        <c:majorTickMark val="none"/>
        <c:tickLblPos val="nextTo"/>
        <c:crossAx val="9327756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Normalized Leakage vs Delay and Energy 65nm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Shared Sleep Delay</c:v>
          </c:tx>
          <c:spPr>
            <a:ln w="28575">
              <a:noFill/>
            </a:ln>
          </c:spPr>
          <c:marker>
            <c:symbol val="diamond"/>
            <c:size val="4"/>
          </c:marker>
          <c:xVal>
            <c:numRef>
              <c:f>('Normalized Dynamic and Leakage'!$H$4:$H$8,'Normalized Dynamic and Leakage'!$J$4:$J$8,'Normalized Dynamic and Leakage'!$K$4:$K$8,'Normalized Dynamic and Leakage'!$L$4:$L$8,'Normalized Dynamic and Leakage'!$M$4:$M$8,'Normalized Dynamic and Leakage'!$H$4:$H$8,'Normalized Dynamic and Leakage'!$H$4:$H$8,'Normalized Dynamic and Leakage'!$H$4:$H$8,'Normalized Dynamic and Leakage'!$H$4:$H$8)</c:f>
              <c:numCache>
                <c:formatCode>0.00</c:formatCode>
                <c:ptCount val="45"/>
                <c:pt idx="0">
                  <c:v>9.6173096542827671E-2</c:v>
                </c:pt>
                <c:pt idx="1">
                  <c:v>0.13873922381817405</c:v>
                </c:pt>
                <c:pt idx="2">
                  <c:v>0.17207949893957891</c:v>
                </c:pt>
                <c:pt idx="3">
                  <c:v>0.20054901271048586</c:v>
                </c:pt>
                <c:pt idx="4">
                  <c:v>0.22586844736119435</c:v>
                </c:pt>
                <c:pt idx="5">
                  <c:v>0.89247365374422027</c:v>
                </c:pt>
                <c:pt idx="6">
                  <c:v>0.90509572072864974</c:v>
                </c:pt>
                <c:pt idx="7">
                  <c:v>0.91131148200836543</c:v>
                </c:pt>
                <c:pt idx="8">
                  <c:v>0.91560126403280717</c:v>
                </c:pt>
                <c:pt idx="9">
                  <c:v>0.91899887018149662</c:v>
                </c:pt>
                <c:pt idx="10">
                  <c:v>0.80399581405517673</c:v>
                </c:pt>
                <c:pt idx="11">
                  <c:v>0.81994499884970806</c:v>
                </c:pt>
                <c:pt idx="12">
                  <c:v>0.82917459500072255</c:v>
                </c:pt>
                <c:pt idx="13">
                  <c:v>0.83615101388588253</c:v>
                </c:pt>
                <c:pt idx="14">
                  <c:v>0.84198437875701859</c:v>
                </c:pt>
                <c:pt idx="15">
                  <c:v>0.62704013467708941</c:v>
                </c:pt>
                <c:pt idx="16">
                  <c:v>0.64964355509182448</c:v>
                </c:pt>
                <c:pt idx="17">
                  <c:v>0.66490082098543646</c:v>
                </c:pt>
                <c:pt idx="18">
                  <c:v>0.67725051359203337</c:v>
                </c:pt>
                <c:pt idx="19">
                  <c:v>0.68795539590806254</c:v>
                </c:pt>
                <c:pt idx="20">
                  <c:v>0.45008445529900221</c:v>
                </c:pt>
                <c:pt idx="21">
                  <c:v>0.47934211133394106</c:v>
                </c:pt>
                <c:pt idx="22">
                  <c:v>0.5006270469701507</c:v>
                </c:pt>
                <c:pt idx="23">
                  <c:v>0.5183500132981842</c:v>
                </c:pt>
                <c:pt idx="24">
                  <c:v>0.53392641305910649</c:v>
                </c:pt>
                <c:pt idx="25">
                  <c:v>9.6173096542827671E-2</c:v>
                </c:pt>
                <c:pt idx="26">
                  <c:v>0.13873922381817405</c:v>
                </c:pt>
                <c:pt idx="27">
                  <c:v>0.17207949893957891</c:v>
                </c:pt>
                <c:pt idx="28">
                  <c:v>0.20054901271048586</c:v>
                </c:pt>
                <c:pt idx="29">
                  <c:v>0.22586844736119435</c:v>
                </c:pt>
                <c:pt idx="30">
                  <c:v>9.6173096542827671E-2</c:v>
                </c:pt>
                <c:pt idx="31">
                  <c:v>0.13873922381817405</c:v>
                </c:pt>
                <c:pt idx="32">
                  <c:v>0.17207949893957891</c:v>
                </c:pt>
                <c:pt idx="33">
                  <c:v>0.20054901271048586</c:v>
                </c:pt>
                <c:pt idx="34">
                  <c:v>0.22586844736119435</c:v>
                </c:pt>
                <c:pt idx="35">
                  <c:v>9.6173096542827671E-2</c:v>
                </c:pt>
                <c:pt idx="36">
                  <c:v>0.13873922381817405</c:v>
                </c:pt>
                <c:pt idx="37">
                  <c:v>0.17207949893957891</c:v>
                </c:pt>
                <c:pt idx="38">
                  <c:v>0.20054901271048586</c:v>
                </c:pt>
                <c:pt idx="39">
                  <c:v>0.22586844736119435</c:v>
                </c:pt>
                <c:pt idx="40">
                  <c:v>9.6173096542827671E-2</c:v>
                </c:pt>
                <c:pt idx="41">
                  <c:v>0.13873922381817405</c:v>
                </c:pt>
                <c:pt idx="42">
                  <c:v>0.17207949893957891</c:v>
                </c:pt>
                <c:pt idx="43">
                  <c:v>0.20054901271048586</c:v>
                </c:pt>
                <c:pt idx="44">
                  <c:v>0.22586844736119435</c:v>
                </c:pt>
              </c:numCache>
            </c:numRef>
          </c:xVal>
          <c:yVal>
            <c:numRef>
              <c:f>('Normalized Dynamic and Leakage'!$G$4:$G$8,'Normalized Dynamic and Leakage'!$G$4:$G$8,'Normalized Dynamic and Leakage'!$G$4:$G$8,'Normalized Dynamic and Leakage'!$G$4:$G$8,'Normalized Dynamic and Leakage'!$G$4:$G$8)</c:f>
              <c:numCache>
                <c:formatCode>0.00</c:formatCode>
                <c:ptCount val="25"/>
                <c:pt idx="0">
                  <c:v>1.0249804916965</c:v>
                </c:pt>
                <c:pt idx="1">
                  <c:v>1.0124414987991537</c:v>
                </c:pt>
                <c:pt idx="2">
                  <c:v>1.0082878202810739</c:v>
                </c:pt>
                <c:pt idx="3">
                  <c:v>1.0062310868088209</c:v>
                </c:pt>
                <c:pt idx="4">
                  <c:v>1.0049840222220789</c:v>
                </c:pt>
                <c:pt idx="5">
                  <c:v>1.0249804916965</c:v>
                </c:pt>
                <c:pt idx="6">
                  <c:v>1.0124414987991537</c:v>
                </c:pt>
                <c:pt idx="7">
                  <c:v>1.0082878202810739</c:v>
                </c:pt>
                <c:pt idx="8">
                  <c:v>1.0062310868088209</c:v>
                </c:pt>
                <c:pt idx="9">
                  <c:v>1.0049840222220789</c:v>
                </c:pt>
                <c:pt idx="10">
                  <c:v>1.0249804916965</c:v>
                </c:pt>
                <c:pt idx="11">
                  <c:v>1.0124414987991537</c:v>
                </c:pt>
                <c:pt idx="12">
                  <c:v>1.0082878202810739</c:v>
                </c:pt>
                <c:pt idx="13">
                  <c:v>1.0062310868088209</c:v>
                </c:pt>
                <c:pt idx="14">
                  <c:v>1.0049840222220789</c:v>
                </c:pt>
                <c:pt idx="15">
                  <c:v>1.0249804916965</c:v>
                </c:pt>
                <c:pt idx="16">
                  <c:v>1.0124414987991537</c:v>
                </c:pt>
                <c:pt idx="17">
                  <c:v>1.0082878202810739</c:v>
                </c:pt>
                <c:pt idx="18">
                  <c:v>1.0062310868088209</c:v>
                </c:pt>
                <c:pt idx="19">
                  <c:v>1.0049840222220789</c:v>
                </c:pt>
                <c:pt idx="20">
                  <c:v>1.0249804916965</c:v>
                </c:pt>
                <c:pt idx="21">
                  <c:v>1.0124414987991537</c:v>
                </c:pt>
                <c:pt idx="22">
                  <c:v>1.0082878202810739</c:v>
                </c:pt>
                <c:pt idx="23">
                  <c:v>1.0062310868088209</c:v>
                </c:pt>
                <c:pt idx="24">
                  <c:v>1.0049840222220789</c:v>
                </c:pt>
              </c:numCache>
            </c:numRef>
          </c:yVal>
        </c:ser>
        <c:ser>
          <c:idx val="4"/>
          <c:order val="1"/>
          <c:tx>
            <c:v>Shares Sleep Energy</c:v>
          </c:tx>
          <c:spPr>
            <a:ln w="28575">
              <a:noFill/>
            </a:ln>
          </c:spPr>
          <c:marker>
            <c:spPr>
              <a:ln w="12700">
                <a:solidFill>
                  <a:schemeClr val="accent1"/>
                </a:solidFill>
              </a:ln>
            </c:spPr>
          </c:marker>
          <c:xVal>
            <c:numRef>
              <c:f>('Normalized Dynamic and Leakage'!$H$4:$H$8,'Normalized Dynamic and Leakage'!$J$4:$J$8,'Normalized Dynamic and Leakage'!$K$4:$K$8,'Normalized Dynamic and Leakage'!$L$4:$L$8,'Normalized Dynamic and Leakage'!$M$4:$M$8)</c:f>
              <c:numCache>
                <c:formatCode>0.00</c:formatCode>
                <c:ptCount val="25"/>
                <c:pt idx="0">
                  <c:v>9.6173096542827671E-2</c:v>
                </c:pt>
                <c:pt idx="1">
                  <c:v>0.13873922381817405</c:v>
                </c:pt>
                <c:pt idx="2">
                  <c:v>0.17207949893957891</c:v>
                </c:pt>
                <c:pt idx="3">
                  <c:v>0.20054901271048586</c:v>
                </c:pt>
                <c:pt idx="4">
                  <c:v>0.22586844736119435</c:v>
                </c:pt>
                <c:pt idx="5">
                  <c:v>0.89247365374422027</c:v>
                </c:pt>
                <c:pt idx="6">
                  <c:v>0.90509572072864974</c:v>
                </c:pt>
                <c:pt idx="7">
                  <c:v>0.91131148200836543</c:v>
                </c:pt>
                <c:pt idx="8">
                  <c:v>0.91560126403280717</c:v>
                </c:pt>
                <c:pt idx="9">
                  <c:v>0.91899887018149662</c:v>
                </c:pt>
                <c:pt idx="10">
                  <c:v>0.80399581405517673</c:v>
                </c:pt>
                <c:pt idx="11">
                  <c:v>0.81994499884970806</c:v>
                </c:pt>
                <c:pt idx="12">
                  <c:v>0.82917459500072255</c:v>
                </c:pt>
                <c:pt idx="13">
                  <c:v>0.83615101388588253</c:v>
                </c:pt>
                <c:pt idx="14">
                  <c:v>0.84198437875701859</c:v>
                </c:pt>
                <c:pt idx="15">
                  <c:v>0.62704013467708941</c:v>
                </c:pt>
                <c:pt idx="16">
                  <c:v>0.64964355509182448</c:v>
                </c:pt>
                <c:pt idx="17">
                  <c:v>0.66490082098543646</c:v>
                </c:pt>
                <c:pt idx="18">
                  <c:v>0.67725051359203337</c:v>
                </c:pt>
                <c:pt idx="19">
                  <c:v>0.68795539590806254</c:v>
                </c:pt>
                <c:pt idx="20">
                  <c:v>0.45008445529900221</c:v>
                </c:pt>
                <c:pt idx="21">
                  <c:v>0.47934211133394106</c:v>
                </c:pt>
                <c:pt idx="22">
                  <c:v>0.5006270469701507</c:v>
                </c:pt>
                <c:pt idx="23">
                  <c:v>0.5183500132981842</c:v>
                </c:pt>
                <c:pt idx="24">
                  <c:v>0.53392641305910649</c:v>
                </c:pt>
              </c:numCache>
            </c:numRef>
          </c:xVal>
          <c:yVal>
            <c:numRef>
              <c:f>('Normalized Dynamic and Leakage'!$F$4:$F$8,'Normalized Dynamic and Leakage'!$F$4:$F$8,'Normalized Dynamic and Leakage'!$F$4:$F$8,'Normalized Dynamic and Leakage'!$F$4:$F$8,'Normalized Dynamic and Leakage'!$F$4:$F$8)</c:f>
              <c:numCache>
                <c:formatCode>0.00</c:formatCode>
                <c:ptCount val="25"/>
                <c:pt idx="0">
                  <c:v>0.98095149343326393</c:v>
                </c:pt>
                <c:pt idx="1">
                  <c:v>0.99024644260759154</c:v>
                </c:pt>
                <c:pt idx="2">
                  <c:v>0.9934483690160083</c:v>
                </c:pt>
                <c:pt idx="3">
                  <c:v>0.9950515141797317</c:v>
                </c:pt>
                <c:pt idx="4">
                  <c:v>0.99601336160597465</c:v>
                </c:pt>
                <c:pt idx="5">
                  <c:v>0.98095149343326393</c:v>
                </c:pt>
                <c:pt idx="6">
                  <c:v>0.99024644260759154</c:v>
                </c:pt>
                <c:pt idx="7">
                  <c:v>0.9934483690160083</c:v>
                </c:pt>
                <c:pt idx="8">
                  <c:v>0.9950515141797317</c:v>
                </c:pt>
                <c:pt idx="9">
                  <c:v>0.99601336160597465</c:v>
                </c:pt>
                <c:pt idx="10">
                  <c:v>0.98095149343326393</c:v>
                </c:pt>
                <c:pt idx="11">
                  <c:v>0.99024644260759154</c:v>
                </c:pt>
                <c:pt idx="12">
                  <c:v>0.9934483690160083</c:v>
                </c:pt>
                <c:pt idx="13">
                  <c:v>0.9950515141797317</c:v>
                </c:pt>
                <c:pt idx="14">
                  <c:v>0.99601336160597465</c:v>
                </c:pt>
                <c:pt idx="15">
                  <c:v>0.98095149343326393</c:v>
                </c:pt>
                <c:pt idx="16">
                  <c:v>0.99024644260759154</c:v>
                </c:pt>
                <c:pt idx="17">
                  <c:v>0.9934483690160083</c:v>
                </c:pt>
                <c:pt idx="18">
                  <c:v>0.9950515141797317</c:v>
                </c:pt>
                <c:pt idx="19">
                  <c:v>0.99601336160597465</c:v>
                </c:pt>
                <c:pt idx="20">
                  <c:v>0.98095149343326393</c:v>
                </c:pt>
                <c:pt idx="21">
                  <c:v>0.99024644260759154</c:v>
                </c:pt>
                <c:pt idx="22">
                  <c:v>0.9934483690160083</c:v>
                </c:pt>
                <c:pt idx="23">
                  <c:v>0.9950515141797317</c:v>
                </c:pt>
                <c:pt idx="24">
                  <c:v>0.99601336160597465</c:v>
                </c:pt>
              </c:numCache>
            </c:numRef>
          </c:yVal>
        </c:ser>
        <c:ser>
          <c:idx val="1"/>
          <c:order val="2"/>
          <c:tx>
            <c:v>Non-share Sleep Delay</c:v>
          </c:tx>
          <c:spPr>
            <a:ln w="28575">
              <a:noFill/>
            </a:ln>
          </c:spPr>
          <c:marker>
            <c:symbol val="circle"/>
            <c:size val="4"/>
          </c:marker>
          <c:xVal>
            <c:numRef>
              <c:f>('Normalized Dynamic and Leakage'!$H$9:$H$13,'Normalized Dynamic and Leakage'!$J$9:$J$13,'Normalized Dynamic and Leakage'!$K$9:$K$13,'Normalized Dynamic and Leakage'!$L$9:$L$13,'Normalized Dynamic and Leakage'!$M$9:$M$13)</c:f>
              <c:numCache>
                <c:formatCode>0.00</c:formatCode>
                <c:ptCount val="25"/>
                <c:pt idx="0">
                  <c:v>0.56820603514738799</c:v>
                </c:pt>
                <c:pt idx="1">
                  <c:v>0.64777888858376198</c:v>
                </c:pt>
                <c:pt idx="2">
                  <c:v>0.6984659907235411</c:v>
                </c:pt>
                <c:pt idx="3">
                  <c:v>0.73635574469829923</c:v>
                </c:pt>
                <c:pt idx="4">
                  <c:v>0.76673326107399531</c:v>
                </c:pt>
                <c:pt idx="5">
                  <c:v>0.96611938103621586</c:v>
                </c:pt>
                <c:pt idx="6">
                  <c:v>0.96896284753632789</c:v>
                </c:pt>
                <c:pt idx="7">
                  <c:v>0.97252410142931678</c:v>
                </c:pt>
                <c:pt idx="8">
                  <c:v>0.97556559700490941</c:v>
                </c:pt>
                <c:pt idx="9">
                  <c:v>0.97819095829412706</c:v>
                </c:pt>
                <c:pt idx="10">
                  <c:v>0.92190678704856821</c:v>
                </c:pt>
                <c:pt idx="11">
                  <c:v>0.93327574098604282</c:v>
                </c:pt>
                <c:pt idx="12">
                  <c:v>0.94207320023978613</c:v>
                </c:pt>
                <c:pt idx="13">
                  <c:v>0.94898672452639721</c:v>
                </c:pt>
                <c:pt idx="14">
                  <c:v>0.95469565860300132</c:v>
                </c:pt>
                <c:pt idx="15">
                  <c:v>0.83348159907327313</c:v>
                </c:pt>
                <c:pt idx="16">
                  <c:v>0.86190152788547247</c:v>
                </c:pt>
                <c:pt idx="17">
                  <c:v>0.88117139786072474</c:v>
                </c:pt>
                <c:pt idx="18">
                  <c:v>0.89582897956937257</c:v>
                </c:pt>
                <c:pt idx="19">
                  <c:v>0.90770505922074984</c:v>
                </c:pt>
                <c:pt idx="20">
                  <c:v>0.74505641109797804</c:v>
                </c:pt>
                <c:pt idx="21">
                  <c:v>0.79052731478490235</c:v>
                </c:pt>
                <c:pt idx="22">
                  <c:v>0.82026959548166356</c:v>
                </c:pt>
                <c:pt idx="23">
                  <c:v>0.84267123461234816</c:v>
                </c:pt>
                <c:pt idx="24">
                  <c:v>0.86071445983849837</c:v>
                </c:pt>
              </c:numCache>
            </c:numRef>
          </c:xVal>
          <c:yVal>
            <c:numRef>
              <c:f>('Normalized Dynamic and Leakage'!$G$9:$G$13,'Normalized Dynamic and Leakage'!$G$9:$G$13,'Normalized Dynamic and Leakage'!$G$9:$G$13,'Normalized Dynamic and Leakage'!$G$9:$G$13,'Normalized Dynamic and Leakage'!$G$9:$G$13)</c:f>
              <c:numCache>
                <c:formatCode>0.00</c:formatCode>
                <c:ptCount val="25"/>
                <c:pt idx="0">
                  <c:v>1.2115369660064257</c:v>
                </c:pt>
                <c:pt idx="1">
                  <c:v>1.0960065860993651</c:v>
                </c:pt>
                <c:pt idx="2">
                  <c:v>1.0620431702855186</c:v>
                </c:pt>
                <c:pt idx="3">
                  <c:v>1.0458849460893045</c:v>
                </c:pt>
                <c:pt idx="4">
                  <c:v>1.0363818637710287</c:v>
                </c:pt>
                <c:pt idx="5">
                  <c:v>1.2115369660064257</c:v>
                </c:pt>
                <c:pt idx="6">
                  <c:v>1.0960065860993651</c:v>
                </c:pt>
                <c:pt idx="7">
                  <c:v>1.0620431702855186</c:v>
                </c:pt>
                <c:pt idx="8">
                  <c:v>1.0458849460893045</c:v>
                </c:pt>
                <c:pt idx="9">
                  <c:v>1.0363818637710287</c:v>
                </c:pt>
                <c:pt idx="10">
                  <c:v>1.2115369660064257</c:v>
                </c:pt>
                <c:pt idx="11">
                  <c:v>1.0960065860993651</c:v>
                </c:pt>
                <c:pt idx="12">
                  <c:v>1.0620431702855186</c:v>
                </c:pt>
                <c:pt idx="13">
                  <c:v>1.0458849460893045</c:v>
                </c:pt>
                <c:pt idx="14">
                  <c:v>1.0363818637710287</c:v>
                </c:pt>
                <c:pt idx="15">
                  <c:v>1.2115369660064257</c:v>
                </c:pt>
                <c:pt idx="16">
                  <c:v>1.0960065860993651</c:v>
                </c:pt>
                <c:pt idx="17">
                  <c:v>1.0620431702855186</c:v>
                </c:pt>
                <c:pt idx="18">
                  <c:v>1.0458849460893045</c:v>
                </c:pt>
                <c:pt idx="19">
                  <c:v>1.0363818637710287</c:v>
                </c:pt>
                <c:pt idx="20">
                  <c:v>1.2115369660064257</c:v>
                </c:pt>
                <c:pt idx="21">
                  <c:v>1.0960065860993651</c:v>
                </c:pt>
                <c:pt idx="22">
                  <c:v>1.0620431702855186</c:v>
                </c:pt>
                <c:pt idx="23">
                  <c:v>1.0458849460893045</c:v>
                </c:pt>
                <c:pt idx="24">
                  <c:v>1.0363818637710287</c:v>
                </c:pt>
              </c:numCache>
            </c:numRef>
          </c:yVal>
        </c:ser>
        <c:ser>
          <c:idx val="5"/>
          <c:order val="3"/>
          <c:tx>
            <c:v>Non-Shared Sleep</c:v>
          </c:tx>
          <c:spPr>
            <a:ln w="28575">
              <a:noFill/>
            </a:ln>
          </c:spPr>
          <c:marker>
            <c:symbol val="x"/>
            <c:size val="7"/>
            <c:spPr>
              <a:noFill/>
              <a:ln w="12700">
                <a:solidFill>
                  <a:schemeClr val="accent2"/>
                </a:solidFill>
              </a:ln>
            </c:spPr>
          </c:marker>
          <c:xVal>
            <c:numRef>
              <c:f>('Normalized Dynamic and Leakage'!$H$9:$H$13,'Normalized Dynamic and Leakage'!$J$9:$J$13,'Normalized Dynamic and Leakage'!$K$9:$K$13,'Normalized Dynamic and Leakage'!$L$9:$L$13,'Normalized Dynamic and Leakage'!$M$9:$M$13)</c:f>
              <c:numCache>
                <c:formatCode>0.00</c:formatCode>
                <c:ptCount val="25"/>
                <c:pt idx="0">
                  <c:v>0.56820603514738799</c:v>
                </c:pt>
                <c:pt idx="1">
                  <c:v>0.64777888858376198</c:v>
                </c:pt>
                <c:pt idx="2">
                  <c:v>0.6984659907235411</c:v>
                </c:pt>
                <c:pt idx="3">
                  <c:v>0.73635574469829923</c:v>
                </c:pt>
                <c:pt idx="4">
                  <c:v>0.76673326107399531</c:v>
                </c:pt>
                <c:pt idx="5">
                  <c:v>0.96611938103621586</c:v>
                </c:pt>
                <c:pt idx="6">
                  <c:v>0.96896284753632789</c:v>
                </c:pt>
                <c:pt idx="7">
                  <c:v>0.97252410142931678</c:v>
                </c:pt>
                <c:pt idx="8">
                  <c:v>0.97556559700490941</c:v>
                </c:pt>
                <c:pt idx="9">
                  <c:v>0.97819095829412706</c:v>
                </c:pt>
                <c:pt idx="10">
                  <c:v>0.92190678704856821</c:v>
                </c:pt>
                <c:pt idx="11">
                  <c:v>0.93327574098604282</c:v>
                </c:pt>
                <c:pt idx="12">
                  <c:v>0.94207320023978613</c:v>
                </c:pt>
                <c:pt idx="13">
                  <c:v>0.94898672452639721</c:v>
                </c:pt>
                <c:pt idx="14">
                  <c:v>0.95469565860300132</c:v>
                </c:pt>
                <c:pt idx="15">
                  <c:v>0.83348159907327313</c:v>
                </c:pt>
                <c:pt idx="16">
                  <c:v>0.86190152788547247</c:v>
                </c:pt>
                <c:pt idx="17">
                  <c:v>0.88117139786072474</c:v>
                </c:pt>
                <c:pt idx="18">
                  <c:v>0.89582897956937257</c:v>
                </c:pt>
                <c:pt idx="19">
                  <c:v>0.90770505922074984</c:v>
                </c:pt>
                <c:pt idx="20">
                  <c:v>0.74505641109797804</c:v>
                </c:pt>
                <c:pt idx="21">
                  <c:v>0.79052731478490235</c:v>
                </c:pt>
                <c:pt idx="22">
                  <c:v>0.82026959548166356</c:v>
                </c:pt>
                <c:pt idx="23">
                  <c:v>0.84267123461234816</c:v>
                </c:pt>
                <c:pt idx="24">
                  <c:v>0.86071445983849837</c:v>
                </c:pt>
              </c:numCache>
            </c:numRef>
          </c:xVal>
          <c:yVal>
            <c:numRef>
              <c:f>('Normalized Dynamic and Leakage'!$F$9:$F$13,'Normalized Dynamic and Leakage'!$F$9:$F$13,'Normalized Dynamic and Leakage'!$F$9:$F$13,'Normalized Dynamic and Leakage'!$F$9:$F$13,'Normalized Dynamic and Leakage'!$F$9:$F$13)</c:f>
              <c:numCache>
                <c:formatCode>0.00</c:formatCode>
                <c:ptCount val="25"/>
                <c:pt idx="0">
                  <c:v>1.0103319750238633</c:v>
                </c:pt>
                <c:pt idx="1">
                  <c:v>1.004649954086613</c:v>
                </c:pt>
                <c:pt idx="2">
                  <c:v>1.0029750026188473</c:v>
                </c:pt>
                <c:pt idx="3">
                  <c:v>1.0021444694834216</c:v>
                </c:pt>
                <c:pt idx="4">
                  <c:v>1.0016862579852528</c:v>
                </c:pt>
                <c:pt idx="5">
                  <c:v>1.0103319750238633</c:v>
                </c:pt>
                <c:pt idx="6">
                  <c:v>1.004649954086613</c:v>
                </c:pt>
                <c:pt idx="7">
                  <c:v>1.0029750026188473</c:v>
                </c:pt>
                <c:pt idx="8">
                  <c:v>1.0021444694834216</c:v>
                </c:pt>
                <c:pt idx="9">
                  <c:v>1.0016862579852528</c:v>
                </c:pt>
                <c:pt idx="10">
                  <c:v>1.0103319750238633</c:v>
                </c:pt>
                <c:pt idx="11">
                  <c:v>1.004649954086613</c:v>
                </c:pt>
                <c:pt idx="12">
                  <c:v>1.0029750026188473</c:v>
                </c:pt>
                <c:pt idx="13">
                  <c:v>1.0021444694834216</c:v>
                </c:pt>
                <c:pt idx="14">
                  <c:v>1.0016862579852528</c:v>
                </c:pt>
                <c:pt idx="15">
                  <c:v>1.0103319750238633</c:v>
                </c:pt>
                <c:pt idx="16">
                  <c:v>1.004649954086613</c:v>
                </c:pt>
                <c:pt idx="17">
                  <c:v>1.0029750026188473</c:v>
                </c:pt>
                <c:pt idx="18">
                  <c:v>1.0021444694834216</c:v>
                </c:pt>
                <c:pt idx="19">
                  <c:v>1.0016862579852528</c:v>
                </c:pt>
                <c:pt idx="20">
                  <c:v>1.0103319750238633</c:v>
                </c:pt>
                <c:pt idx="21">
                  <c:v>1.004649954086613</c:v>
                </c:pt>
                <c:pt idx="22">
                  <c:v>1.0029750026188473</c:v>
                </c:pt>
                <c:pt idx="23">
                  <c:v>1.0021444694834216</c:v>
                </c:pt>
                <c:pt idx="24">
                  <c:v>1.0016862579852528</c:v>
                </c:pt>
              </c:numCache>
            </c:numRef>
          </c:yVal>
        </c:ser>
        <c:axId val="93356416"/>
        <c:axId val="93358720"/>
      </c:scatterChart>
      <c:valAx>
        <c:axId val="933564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Static Leakage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93358720"/>
        <c:crosses val="autoZero"/>
        <c:crossBetween val="midCat"/>
      </c:valAx>
      <c:valAx>
        <c:axId val="93358720"/>
        <c:scaling>
          <c:orientation val="minMax"/>
          <c:max val="1.22"/>
          <c:min val="0.95000000000000051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Dynamic Delay and Energy</a:t>
                </a:r>
              </a:p>
            </c:rich>
          </c:tx>
          <c:layout/>
        </c:title>
        <c:numFmt formatCode="0%" sourceLinked="0"/>
        <c:majorTickMark val="none"/>
        <c:tickLblPos val="nextTo"/>
        <c:crossAx val="933564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057742782152225"/>
          <c:y val="0.35962433466766403"/>
          <c:w val="0.24586325014457941"/>
          <c:h val="0.26939163330840632"/>
        </c:manualLayout>
      </c:layout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419100</xdr:colOff>
      <xdr:row>0</xdr:row>
      <xdr:rowOff>133349</xdr:rowOff>
    </xdr:from>
    <xdr:to>
      <xdr:col>22</xdr:col>
      <xdr:colOff>552450</xdr:colOff>
      <xdr:row>18</xdr:row>
      <xdr:rowOff>57149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542925</xdr:colOff>
      <xdr:row>18</xdr:row>
      <xdr:rowOff>114300</xdr:rowOff>
    </xdr:from>
    <xdr:to>
      <xdr:col>23</xdr:col>
      <xdr:colOff>66675</xdr:colOff>
      <xdr:row>36</xdr:row>
      <xdr:rowOff>57150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37</xdr:row>
      <xdr:rowOff>0</xdr:rowOff>
    </xdr:from>
    <xdr:to>
      <xdr:col>23</xdr:col>
      <xdr:colOff>133350</xdr:colOff>
      <xdr:row>54</xdr:row>
      <xdr:rowOff>133350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0</xdr:colOff>
      <xdr:row>56</xdr:row>
      <xdr:rowOff>0</xdr:rowOff>
    </xdr:from>
    <xdr:to>
      <xdr:col>23</xdr:col>
      <xdr:colOff>133350</xdr:colOff>
      <xdr:row>73</xdr:row>
      <xdr:rowOff>133350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276225</xdr:colOff>
      <xdr:row>0</xdr:row>
      <xdr:rowOff>66675</xdr:rowOff>
    </xdr:from>
    <xdr:to>
      <xdr:col>21</xdr:col>
      <xdr:colOff>581025</xdr:colOff>
      <xdr:row>14</xdr:row>
      <xdr:rowOff>104775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352425</xdr:colOff>
      <xdr:row>14</xdr:row>
      <xdr:rowOff>85725</xdr:rowOff>
    </xdr:from>
    <xdr:to>
      <xdr:col>22</xdr:col>
      <xdr:colOff>47625</xdr:colOff>
      <xdr:row>28</xdr:row>
      <xdr:rowOff>142875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38100</xdr:colOff>
      <xdr:row>7</xdr:row>
      <xdr:rowOff>57150</xdr:rowOff>
    </xdr:from>
    <xdr:to>
      <xdr:col>13</xdr:col>
      <xdr:colOff>571500</xdr:colOff>
      <xdr:row>21</xdr:row>
      <xdr:rowOff>104775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9</xdr:col>
      <xdr:colOff>133350</xdr:colOff>
      <xdr:row>36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180975</xdr:colOff>
      <xdr:row>0</xdr:row>
      <xdr:rowOff>0</xdr:rowOff>
    </xdr:from>
    <xdr:to>
      <xdr:col>9</xdr:col>
      <xdr:colOff>314325</xdr:colOff>
      <xdr:row>17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3"/>
  <sheetViews>
    <sheetView workbookViewId="0">
      <selection activeCell="C21" sqref="C21"/>
    </sheetView>
  </sheetViews>
  <sheetFormatPr defaultRowHeight="15"/>
  <cols>
    <col min="2" max="2" width="13.85546875" customWidth="1"/>
    <col min="3" max="3" width="12.7109375" customWidth="1"/>
    <col min="4" max="8" width="12.42578125" customWidth="1"/>
    <col min="9" max="9" width="15.28515625" customWidth="1"/>
    <col min="10" max="13" width="13.140625" customWidth="1"/>
    <col min="14" max="14" width="11.85546875" customWidth="1"/>
    <col min="15" max="15" width="10.5703125" customWidth="1"/>
  </cols>
  <sheetData>
    <row r="1" spans="1:18" ht="60">
      <c r="A1" t="s">
        <v>7</v>
      </c>
      <c r="B1" s="4" t="s">
        <v>4</v>
      </c>
      <c r="C1" s="4" t="s">
        <v>5</v>
      </c>
      <c r="D1" s="5" t="s">
        <v>12</v>
      </c>
      <c r="E1" s="5" t="s">
        <v>14</v>
      </c>
      <c r="F1" s="5" t="s">
        <v>15</v>
      </c>
      <c r="G1" s="5" t="s">
        <v>16</v>
      </c>
      <c r="H1" s="5" t="s">
        <v>21</v>
      </c>
      <c r="I1" s="6" t="s">
        <v>13</v>
      </c>
      <c r="J1" s="6" t="s">
        <v>9</v>
      </c>
      <c r="K1" s="6" t="s">
        <v>10</v>
      </c>
      <c r="L1" s="6" t="s">
        <v>11</v>
      </c>
      <c r="M1" s="6" t="s">
        <v>22</v>
      </c>
      <c r="N1" s="6" t="s">
        <v>17</v>
      </c>
      <c r="O1" s="6" t="s">
        <v>18</v>
      </c>
      <c r="P1" s="6" t="s">
        <v>19</v>
      </c>
      <c r="Q1" s="6" t="s">
        <v>20</v>
      </c>
      <c r="R1" s="6" t="s">
        <v>23</v>
      </c>
    </row>
    <row r="2" spans="1:18">
      <c r="A2" t="s">
        <v>6</v>
      </c>
      <c r="B2" s="7" t="s">
        <v>0</v>
      </c>
      <c r="C2" s="10">
        <v>1.01E-5</v>
      </c>
      <c r="D2" s="9">
        <v>9.1083149999999999E-6</v>
      </c>
      <c r="E2" s="9">
        <v>9.1615720000000006E-6</v>
      </c>
      <c r="F2" s="9">
        <v>9.1797529999999995E-6</v>
      </c>
      <c r="G2" s="9">
        <v>9.188938E-6</v>
      </c>
      <c r="H2" s="9">
        <v>9.1944710000000005E-6</v>
      </c>
      <c r="I2" s="8">
        <v>9.0697379999999995E-6</v>
      </c>
      <c r="J2" s="9">
        <v>9.1441499999999995E-6</v>
      </c>
      <c r="K2" s="9">
        <v>9.1680700000000008E-6</v>
      </c>
      <c r="L2" s="9">
        <v>9.1799399999999994E-6</v>
      </c>
      <c r="M2" s="9">
        <v>9.1870700000000001E-6</v>
      </c>
      <c r="N2" s="8">
        <v>1.1356350000000001E-6</v>
      </c>
      <c r="O2" s="9">
        <v>1.4546E-6</v>
      </c>
      <c r="P2" s="9">
        <v>1.7734330000000001E-6</v>
      </c>
      <c r="Q2" s="9">
        <v>2.0929470000000001E-6</v>
      </c>
      <c r="R2" s="9">
        <v>2.4130469999999998E-6</v>
      </c>
    </row>
    <row r="3" spans="1:18">
      <c r="B3" s="7" t="s">
        <v>1</v>
      </c>
      <c r="C3" s="10">
        <v>1.9400000000000001E-6</v>
      </c>
      <c r="D3" s="9">
        <v>1.7524960000000001E-6</v>
      </c>
      <c r="E3" s="9">
        <v>1.7584219999999999E-6</v>
      </c>
      <c r="F3" s="9">
        <v>1.7604619999999999E-6</v>
      </c>
      <c r="G3" s="9">
        <v>1.761523E-6</v>
      </c>
      <c r="H3" s="9">
        <v>1.7621409999999999E-6</v>
      </c>
      <c r="I3" s="8">
        <v>1.7745929999999999E-6</v>
      </c>
      <c r="J3" s="9">
        <v>1.768888E-6</v>
      </c>
      <c r="K3" s="9">
        <v>1.767636E-6</v>
      </c>
      <c r="L3" s="9">
        <v>1.7666130000000001E-6</v>
      </c>
      <c r="M3" s="9">
        <v>1.766202E-6</v>
      </c>
      <c r="N3" s="8">
        <v>1.5769849999999999E-6</v>
      </c>
      <c r="O3" s="9">
        <v>2.009962E-6</v>
      </c>
      <c r="P3" s="9">
        <v>2.4392069999999999E-6</v>
      </c>
      <c r="Q3" s="9">
        <v>2.8664670000000001E-6</v>
      </c>
      <c r="R3" s="9">
        <v>3.2922629999999998E-6</v>
      </c>
    </row>
    <row r="4" spans="1:18">
      <c r="B4" s="7" t="s">
        <v>2</v>
      </c>
      <c r="C4" s="10">
        <v>1.99E-6</v>
      </c>
      <c r="D4" s="9">
        <v>1.784784E-6</v>
      </c>
      <c r="E4" s="9">
        <v>1.7925889999999999E-6</v>
      </c>
      <c r="F4" s="9">
        <v>1.795354E-6</v>
      </c>
      <c r="G4" s="9">
        <v>1.796767E-6</v>
      </c>
      <c r="H4" s="9">
        <v>1.797585E-6</v>
      </c>
      <c r="I4" s="8">
        <v>1.8172459999999999E-6</v>
      </c>
      <c r="J4" s="9">
        <v>1.808455E-6</v>
      </c>
      <c r="K4" s="9">
        <v>1.8058159999999999E-6</v>
      </c>
      <c r="L4" s="9">
        <v>1.8045099999999999E-6</v>
      </c>
      <c r="M4" s="9">
        <v>1.80377E-6</v>
      </c>
      <c r="N4" s="8">
        <v>2.3342219999999998E-6</v>
      </c>
      <c r="O4" s="9">
        <v>2.9649300000000002E-6</v>
      </c>
      <c r="P4" s="9">
        <v>3.5913970000000002E-6</v>
      </c>
      <c r="Q4" s="9">
        <v>4.2152659999999996E-6</v>
      </c>
      <c r="R4" s="9">
        <v>4.836676E-6</v>
      </c>
    </row>
    <row r="5" spans="1:18">
      <c r="B5" s="7" t="s">
        <v>3</v>
      </c>
      <c r="C5" s="10">
        <v>2.9299999999999999E-6</v>
      </c>
      <c r="D5" s="9">
        <v>2.6200069999999999E-6</v>
      </c>
      <c r="E5" s="9">
        <v>2.632662E-6</v>
      </c>
      <c r="F5" s="9">
        <v>2.6370170000000002E-6</v>
      </c>
      <c r="G5" s="9">
        <v>2.639297E-6</v>
      </c>
      <c r="H5" s="9">
        <v>2.6406319999999998E-6</v>
      </c>
      <c r="I5" s="8">
        <v>2.6738289999999999E-6</v>
      </c>
      <c r="J5" s="9">
        <v>2.659213E-6</v>
      </c>
      <c r="K5" s="9">
        <v>2.6546220000000001E-6</v>
      </c>
      <c r="L5" s="9">
        <v>2.652353E-6</v>
      </c>
      <c r="M5" s="9">
        <v>2.6509709999999999E-6</v>
      </c>
      <c r="N5" s="8">
        <v>3.7081519999999999E-6</v>
      </c>
      <c r="O5" s="9">
        <v>4.7210269999999999E-6</v>
      </c>
      <c r="P5" s="9">
        <v>5.729854E-6</v>
      </c>
      <c r="Q5" s="9">
        <v>6.7345599999999996E-6</v>
      </c>
      <c r="R5" s="9">
        <v>7.7350490000000004E-6</v>
      </c>
    </row>
    <row r="6" spans="1:18" ht="60">
      <c r="A6" t="s">
        <v>8</v>
      </c>
      <c r="B6" s="4" t="s">
        <v>4</v>
      </c>
      <c r="C6" s="4" t="s">
        <v>5</v>
      </c>
      <c r="D6" s="5" t="s">
        <v>12</v>
      </c>
      <c r="E6" s="5" t="s">
        <v>14</v>
      </c>
      <c r="F6" s="5" t="s">
        <v>15</v>
      </c>
      <c r="G6" s="5" t="s">
        <v>16</v>
      </c>
      <c r="H6" s="5" t="s">
        <v>21</v>
      </c>
      <c r="I6" s="6" t="s">
        <v>13</v>
      </c>
      <c r="J6" s="6" t="s">
        <v>9</v>
      </c>
      <c r="K6" s="6" t="s">
        <v>10</v>
      </c>
      <c r="L6" s="6" t="s">
        <v>11</v>
      </c>
      <c r="M6" s="6" t="s">
        <v>22</v>
      </c>
      <c r="N6" s="6" t="s">
        <v>17</v>
      </c>
      <c r="O6" s="6" t="s">
        <v>18</v>
      </c>
      <c r="P6" s="6" t="s">
        <v>19</v>
      </c>
      <c r="Q6" s="6" t="s">
        <v>20</v>
      </c>
      <c r="R6" s="6" t="s">
        <v>23</v>
      </c>
    </row>
    <row r="7" spans="1:18">
      <c r="B7" s="7" t="s">
        <v>0</v>
      </c>
      <c r="C7" s="9">
        <v>3.7457379999999999E-11</v>
      </c>
      <c r="D7" s="9">
        <v>3.900845E-11</v>
      </c>
      <c r="E7" s="9">
        <v>3.8237519999999998E-11</v>
      </c>
      <c r="F7" s="9">
        <v>3.7977219999999999E-11</v>
      </c>
      <c r="G7" s="9">
        <v>3.7847819999999999E-11</v>
      </c>
      <c r="H7" s="9">
        <v>3.7771240000000001E-11</v>
      </c>
      <c r="I7" s="8">
        <v>5.0545590000000003E-11</v>
      </c>
      <c r="J7" s="9">
        <v>4.3432880000000001E-11</v>
      </c>
      <c r="K7" s="9">
        <v>4.13346E-11</v>
      </c>
      <c r="L7" s="9">
        <v>4.0329280000000002E-11</v>
      </c>
      <c r="M7" s="9">
        <v>3.9734559999999997E-11</v>
      </c>
      <c r="N7" s="8">
        <v>1.276806E-10</v>
      </c>
      <c r="O7" s="9">
        <v>1.1778440000000001E-10</v>
      </c>
      <c r="P7" s="9">
        <v>1.2688059999999999E-10</v>
      </c>
      <c r="Q7" s="9">
        <v>1.3996879999999999E-10</v>
      </c>
      <c r="R7" s="9">
        <v>1.5449109999999999E-10</v>
      </c>
    </row>
    <row r="8" spans="1:18">
      <c r="A8" s="3"/>
      <c r="B8" s="7" t="s">
        <v>1</v>
      </c>
      <c r="C8" s="9">
        <v>4.9221039999999998E-11</v>
      </c>
      <c r="D8" s="9">
        <v>5.0621030000000002E-11</v>
      </c>
      <c r="E8" s="9">
        <v>4.99171E-11</v>
      </c>
      <c r="F8" s="9">
        <v>4.9682180000000001E-11</v>
      </c>
      <c r="G8" s="9">
        <v>4.956639E-11</v>
      </c>
      <c r="H8" s="9">
        <v>4.949528E-11</v>
      </c>
      <c r="I8" s="8">
        <v>6.1972320000000002E-11</v>
      </c>
      <c r="J8" s="9">
        <v>5.5068730000000001E-11</v>
      </c>
      <c r="K8" s="9">
        <v>5.2993390000000001E-11</v>
      </c>
      <c r="L8" s="9">
        <v>5.2012599999999998E-11</v>
      </c>
      <c r="M8" s="9">
        <v>5.1427069999999999E-11</v>
      </c>
      <c r="N8" s="8">
        <v>1.5353000000000001E-10</v>
      </c>
      <c r="O8" s="9">
        <v>1.4276999999999999E-10</v>
      </c>
      <c r="P8" s="9">
        <v>1.5400420000000001E-10</v>
      </c>
      <c r="Q8" s="9">
        <v>1.7090150000000001E-10</v>
      </c>
      <c r="R8" s="9">
        <v>1.9037860000000001E-10</v>
      </c>
    </row>
    <row r="9" spans="1:18">
      <c r="B9" s="7" t="s">
        <v>2</v>
      </c>
      <c r="C9" s="9">
        <v>6.148315E-11</v>
      </c>
      <c r="D9" s="9">
        <v>6.2944630000000002E-11</v>
      </c>
      <c r="E9" s="9">
        <v>6.2203520000000005E-11</v>
      </c>
      <c r="F9" s="9">
        <v>6.1958690000000005E-11</v>
      </c>
      <c r="G9" s="9">
        <v>6.183901E-11</v>
      </c>
      <c r="H9" s="9">
        <v>6.1767790000000001E-11</v>
      </c>
      <c r="I9" s="8">
        <v>7.6054269999999995E-11</v>
      </c>
      <c r="J9" s="9">
        <v>6.8083559999999999E-11</v>
      </c>
      <c r="K9" s="9">
        <v>6.5741319999999997E-11</v>
      </c>
      <c r="L9" s="9">
        <v>6.4627549999999995E-11</v>
      </c>
      <c r="M9" s="9">
        <v>6.3971849999999995E-11</v>
      </c>
      <c r="N9" s="8">
        <v>1.8252829999999999E-10</v>
      </c>
      <c r="O9" s="9">
        <v>1.733504E-10</v>
      </c>
      <c r="P9" s="9">
        <v>1.8886059999999999E-10</v>
      </c>
      <c r="Q9" s="9">
        <v>2.1065819999999999E-10</v>
      </c>
      <c r="R9" s="9">
        <v>2.352596E-10</v>
      </c>
    </row>
    <row r="10" spans="1:18">
      <c r="B10" s="7" t="s">
        <v>3</v>
      </c>
      <c r="C10" s="9">
        <v>7.4847279999999999E-11</v>
      </c>
      <c r="D10" s="9">
        <v>7.6459510000000002E-11</v>
      </c>
      <c r="E10" s="9">
        <v>7.5645569999999994E-11</v>
      </c>
      <c r="F10" s="9">
        <v>7.5376290000000006E-11</v>
      </c>
      <c r="G10" s="9">
        <v>7.5244900000000001E-11</v>
      </c>
      <c r="H10" s="9">
        <v>7.5167159999999999E-11</v>
      </c>
      <c r="I10" s="8">
        <v>9.2378130000000002E-11</v>
      </c>
      <c r="J10" s="9">
        <v>8.2756570000000004E-11</v>
      </c>
      <c r="K10" s="9">
        <v>7.9938099999999999E-11</v>
      </c>
      <c r="L10" s="9">
        <v>7.8603040000000002E-11</v>
      </c>
      <c r="M10" s="9">
        <v>7.7822439999999996E-11</v>
      </c>
      <c r="N10" s="8">
        <v>2.1548949999999999E-10</v>
      </c>
      <c r="O10" s="9">
        <v>2.093178E-10</v>
      </c>
      <c r="P10" s="9">
        <v>2.3080970000000001E-10</v>
      </c>
      <c r="Q10" s="9">
        <v>2.5936699999999998E-10</v>
      </c>
      <c r="R10" s="9">
        <v>2.9098379999999998E-10</v>
      </c>
    </row>
    <row r="11" spans="1:18" ht="60">
      <c r="A11" t="s">
        <v>24</v>
      </c>
      <c r="B11" s="4" t="s">
        <v>4</v>
      </c>
      <c r="C11" s="4" t="s">
        <v>5</v>
      </c>
      <c r="D11" s="5" t="s">
        <v>12</v>
      </c>
      <c r="E11" s="5" t="s">
        <v>14</v>
      </c>
      <c r="F11" s="5" t="s">
        <v>15</v>
      </c>
      <c r="G11" s="5" t="s">
        <v>16</v>
      </c>
      <c r="H11" s="5" t="s">
        <v>21</v>
      </c>
      <c r="I11" s="6" t="s">
        <v>13</v>
      </c>
      <c r="J11" s="6" t="s">
        <v>9</v>
      </c>
      <c r="K11" s="6" t="s">
        <v>10</v>
      </c>
      <c r="L11" s="6" t="s">
        <v>11</v>
      </c>
      <c r="M11" s="6" t="s">
        <v>22</v>
      </c>
      <c r="N11" s="6" t="s">
        <v>17</v>
      </c>
      <c r="O11" s="6" t="s">
        <v>18</v>
      </c>
      <c r="P11" s="6" t="s">
        <v>19</v>
      </c>
      <c r="Q11" s="6" t="s">
        <v>20</v>
      </c>
      <c r="R11" s="6" t="s">
        <v>23</v>
      </c>
    </row>
    <row r="12" spans="1:18">
      <c r="B12" s="7" t="s">
        <v>0</v>
      </c>
      <c r="C12" s="1">
        <v>3.4082750000000002E-5</v>
      </c>
      <c r="E12" s="1"/>
      <c r="F12" s="1"/>
      <c r="G12" s="1"/>
      <c r="H12" s="1"/>
      <c r="I12" s="1">
        <v>2.9874139999999998E-7</v>
      </c>
    </row>
    <row r="13" spans="1:18">
      <c r="B13" s="7" t="s">
        <v>1</v>
      </c>
      <c r="C13" s="1">
        <v>1.2127480000000001E-5</v>
      </c>
      <c r="I13" s="1">
        <v>7.6685899999999997E-8</v>
      </c>
    </row>
    <row r="14" spans="1:18">
      <c r="B14" s="7" t="s">
        <v>2</v>
      </c>
      <c r="C14" s="1">
        <v>1.136536E-5</v>
      </c>
      <c r="I14" s="1">
        <v>8.9614739999999995E-8</v>
      </c>
    </row>
    <row r="15" spans="1:18">
      <c r="B15" s="7" t="s">
        <v>3</v>
      </c>
      <c r="C15" s="1">
        <v>1.452724E-5</v>
      </c>
      <c r="I15" s="1">
        <v>1.4637969999999999E-7</v>
      </c>
    </row>
    <row r="16" spans="1:18">
      <c r="B16" s="2"/>
    </row>
    <row r="17" spans="2:3">
      <c r="B17" s="2"/>
    </row>
    <row r="18" spans="2:3">
      <c r="B18" s="2"/>
    </row>
    <row r="22" spans="2:3">
      <c r="C22" s="1"/>
    </row>
    <row r="23" spans="2:3">
      <c r="C23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0"/>
  <sheetViews>
    <sheetView workbookViewId="0">
      <selection activeCell="A6" sqref="A6"/>
    </sheetView>
  </sheetViews>
  <sheetFormatPr defaultRowHeight="15"/>
  <cols>
    <col min="1" max="1" width="17" customWidth="1"/>
    <col min="2" max="2" width="16.28515625" bestFit="1" customWidth="1"/>
    <col min="3" max="7" width="8.28515625" bestFit="1" customWidth="1"/>
    <col min="8" max="8" width="8.5703125" bestFit="1" customWidth="1"/>
  </cols>
  <sheetData>
    <row r="1" spans="1:17" ht="75">
      <c r="A1" s="4" t="s">
        <v>4</v>
      </c>
      <c r="B1" s="4" t="s">
        <v>5</v>
      </c>
      <c r="C1" s="5" t="s">
        <v>12</v>
      </c>
      <c r="D1" s="5" t="s">
        <v>14</v>
      </c>
      <c r="E1" s="5" t="s">
        <v>15</v>
      </c>
      <c r="F1" s="5" t="s">
        <v>16</v>
      </c>
      <c r="G1" s="5" t="s">
        <v>21</v>
      </c>
      <c r="H1" s="6" t="s">
        <v>13</v>
      </c>
      <c r="I1" s="6" t="s">
        <v>9</v>
      </c>
      <c r="J1" s="6" t="s">
        <v>10</v>
      </c>
      <c r="K1" s="6" t="s">
        <v>11</v>
      </c>
      <c r="L1" s="6" t="s">
        <v>22</v>
      </c>
      <c r="M1" s="6" t="s">
        <v>17</v>
      </c>
      <c r="N1" s="6" t="s">
        <v>18</v>
      </c>
      <c r="O1" s="6" t="s">
        <v>19</v>
      </c>
      <c r="P1" s="6" t="s">
        <v>20</v>
      </c>
      <c r="Q1" s="6" t="s">
        <v>23</v>
      </c>
    </row>
    <row r="2" spans="1:17">
      <c r="A2" s="7" t="s">
        <v>0</v>
      </c>
      <c r="B2" s="9">
        <v>3.7457379999999999E-11</v>
      </c>
      <c r="C2" s="9">
        <v>3.900845E-11</v>
      </c>
      <c r="D2" s="9">
        <v>3.8237519999999998E-11</v>
      </c>
      <c r="E2" s="9">
        <v>3.7977219999999999E-11</v>
      </c>
      <c r="F2" s="9">
        <v>3.7847819999999999E-11</v>
      </c>
      <c r="G2" s="9">
        <v>3.7771240000000001E-11</v>
      </c>
      <c r="H2" s="8">
        <f>C2/B2</f>
        <v>1.0414089292951083</v>
      </c>
      <c r="I2" s="9">
        <f>D2/B2</f>
        <v>1.0208274043726497</v>
      </c>
      <c r="J2" s="9">
        <f>E2/B2</f>
        <v>1.0138781730062274</v>
      </c>
      <c r="K2" s="9">
        <f>F2/B2</f>
        <v>1.0104235800795465</v>
      </c>
      <c r="L2" s="9">
        <f>G2/B2</f>
        <v>1.0083791231527672</v>
      </c>
      <c r="M2" s="8"/>
      <c r="N2" s="9"/>
      <c r="O2" s="9"/>
      <c r="P2" s="9"/>
      <c r="Q2" s="9"/>
    </row>
    <row r="3" spans="1:17">
      <c r="A3" s="7" t="s">
        <v>1</v>
      </c>
      <c r="B3" s="9">
        <v>4.9221039999999998E-11</v>
      </c>
      <c r="C3" s="9">
        <v>5.0621030000000002E-11</v>
      </c>
      <c r="D3" s="9">
        <v>4.99171E-11</v>
      </c>
      <c r="E3" s="9">
        <v>4.9682180000000001E-11</v>
      </c>
      <c r="F3" s="9">
        <v>4.956639E-11</v>
      </c>
      <c r="G3" s="9">
        <v>4.949528E-11</v>
      </c>
      <c r="H3" s="8">
        <f t="shared" ref="H3:H13" si="0">C3/B3</f>
        <v>1.0284429179066514</v>
      </c>
      <c r="I3" s="9">
        <f t="shared" ref="I3:I13" si="1">D3/B3</f>
        <v>1.014141513466599</v>
      </c>
      <c r="J3" s="9">
        <f t="shared" ref="J3:J13" si="2">E3/B3</f>
        <v>1.0093687577507506</v>
      </c>
      <c r="K3" s="9">
        <f t="shared" ref="K3:K13" si="3">F3/B3</f>
        <v>1.007016308472962</v>
      </c>
      <c r="L3" s="9">
        <f t="shared" ref="L3:L13" si="4">G3/B3</f>
        <v>1.005571601087665</v>
      </c>
      <c r="M3" s="8"/>
      <c r="N3" s="9"/>
      <c r="O3" s="9"/>
      <c r="P3" s="9"/>
      <c r="Q3" s="9"/>
    </row>
    <row r="4" spans="1:17">
      <c r="A4" s="7" t="s">
        <v>2</v>
      </c>
      <c r="B4" s="9">
        <v>6.148315E-11</v>
      </c>
      <c r="C4" s="9">
        <v>6.2944630000000002E-11</v>
      </c>
      <c r="D4" s="9">
        <v>6.2203520000000005E-11</v>
      </c>
      <c r="E4" s="9">
        <v>6.1958690000000005E-11</v>
      </c>
      <c r="F4" s="9">
        <v>6.183901E-11</v>
      </c>
      <c r="G4" s="9">
        <v>6.1767790000000001E-11</v>
      </c>
      <c r="H4" s="8">
        <f t="shared" si="0"/>
        <v>1.0237704151462637</v>
      </c>
      <c r="I4" s="9">
        <f t="shared" si="1"/>
        <v>1.0117165434757329</v>
      </c>
      <c r="J4" s="9">
        <f t="shared" si="2"/>
        <v>1.0077344768444689</v>
      </c>
      <c r="K4" s="9">
        <f t="shared" si="3"/>
        <v>1.0057879272613717</v>
      </c>
      <c r="L4" s="9">
        <f t="shared" si="4"/>
        <v>1.0046295611073928</v>
      </c>
      <c r="M4" s="8"/>
      <c r="N4" s="9"/>
      <c r="O4" s="9"/>
      <c r="P4" s="9"/>
      <c r="Q4" s="9"/>
    </row>
    <row r="5" spans="1:17">
      <c r="A5" s="7" t="s">
        <v>3</v>
      </c>
      <c r="B5" s="9">
        <v>7.4847279999999999E-11</v>
      </c>
      <c r="C5" s="9">
        <v>7.6459510000000002E-11</v>
      </c>
      <c r="D5" s="9">
        <v>7.5645569999999994E-11</v>
      </c>
      <c r="E5" s="9">
        <v>7.5376290000000006E-11</v>
      </c>
      <c r="F5" s="9">
        <v>7.5244900000000001E-11</v>
      </c>
      <c r="G5" s="9">
        <v>7.5167159999999999E-11</v>
      </c>
      <c r="H5" s="8">
        <f t="shared" si="0"/>
        <v>1.0215402617169256</v>
      </c>
      <c r="I5" s="9">
        <f t="shared" si="1"/>
        <v>1.0106655846411519</v>
      </c>
      <c r="J5" s="9">
        <f t="shared" si="2"/>
        <v>1.0070678587117663</v>
      </c>
      <c r="K5" s="9">
        <f t="shared" si="3"/>
        <v>1.0053124174986721</v>
      </c>
      <c r="L5" s="9">
        <f t="shared" si="4"/>
        <v>1.0042737692004304</v>
      </c>
      <c r="M5" s="8"/>
      <c r="N5" s="9"/>
      <c r="O5" s="9"/>
      <c r="P5" s="9"/>
      <c r="Q5" s="9"/>
    </row>
    <row r="6" spans="1:17">
      <c r="A6" s="7" t="s">
        <v>0</v>
      </c>
      <c r="B6" s="9">
        <v>3.7457379999999999E-11</v>
      </c>
      <c r="C6" s="8">
        <v>5.0545590000000003E-11</v>
      </c>
      <c r="D6" s="9">
        <v>4.3432880000000001E-11</v>
      </c>
      <c r="E6" s="9">
        <v>4.13346E-11</v>
      </c>
      <c r="F6" s="9">
        <v>4.0329280000000002E-11</v>
      </c>
      <c r="G6" s="9">
        <v>3.9734559999999997E-11</v>
      </c>
      <c r="H6" s="8">
        <f t="shared" si="0"/>
        <v>1.3494160563285527</v>
      </c>
      <c r="I6" s="9">
        <f t="shared" si="1"/>
        <v>1.159527975528454</v>
      </c>
      <c r="J6" s="9">
        <f t="shared" si="2"/>
        <v>1.1035101760988089</v>
      </c>
      <c r="K6" s="9">
        <f t="shared" si="3"/>
        <v>1.0766711393055255</v>
      </c>
      <c r="L6" s="9">
        <f t="shared" si="4"/>
        <v>1.0607938942873207</v>
      </c>
    </row>
    <row r="7" spans="1:17">
      <c r="A7" s="7" t="s">
        <v>1</v>
      </c>
      <c r="B7" s="9">
        <v>4.9221039999999998E-11</v>
      </c>
      <c r="C7" s="8">
        <v>6.1972320000000002E-11</v>
      </c>
      <c r="D7" s="9">
        <v>5.5068730000000001E-11</v>
      </c>
      <c r="E7" s="9">
        <v>5.2993390000000001E-11</v>
      </c>
      <c r="F7" s="9">
        <v>5.2012599999999998E-11</v>
      </c>
      <c r="G7" s="9">
        <v>5.1427069999999999E-11</v>
      </c>
      <c r="H7" s="8">
        <f t="shared" si="0"/>
        <v>1.259061572043175</v>
      </c>
      <c r="I7" s="9">
        <f t="shared" si="1"/>
        <v>1.1188046819002606</v>
      </c>
      <c r="J7" s="9">
        <f t="shared" si="2"/>
        <v>1.0766410055537226</v>
      </c>
      <c r="K7" s="9">
        <f t="shared" si="3"/>
        <v>1.0567147707565707</v>
      </c>
      <c r="L7" s="9">
        <f t="shared" si="4"/>
        <v>1.0448188416985906</v>
      </c>
    </row>
    <row r="8" spans="1:17">
      <c r="A8" s="7" t="s">
        <v>2</v>
      </c>
      <c r="B8" s="9">
        <v>6.148315E-11</v>
      </c>
      <c r="C8" s="8">
        <v>7.6054269999999995E-11</v>
      </c>
      <c r="D8" s="9">
        <v>6.8083559999999999E-11</v>
      </c>
      <c r="E8" s="9">
        <v>6.5741319999999997E-11</v>
      </c>
      <c r="F8" s="9">
        <v>6.4627549999999995E-11</v>
      </c>
      <c r="G8" s="9">
        <v>6.3971849999999995E-11</v>
      </c>
      <c r="H8" s="8">
        <f t="shared" si="0"/>
        <v>1.2369937129115862</v>
      </c>
      <c r="I8" s="9">
        <f t="shared" si="1"/>
        <v>1.107353152855701</v>
      </c>
      <c r="J8" s="9">
        <f t="shared" si="2"/>
        <v>1.0692575120175203</v>
      </c>
      <c r="K8" s="9">
        <f t="shared" si="3"/>
        <v>1.0511424674890599</v>
      </c>
      <c r="L8" s="9">
        <f t="shared" si="4"/>
        <v>1.0404777569138861</v>
      </c>
    </row>
    <row r="9" spans="1:17">
      <c r="A9" s="7" t="s">
        <v>3</v>
      </c>
      <c r="B9" s="9">
        <v>7.4847279999999999E-11</v>
      </c>
      <c r="C9" s="8">
        <v>9.2378130000000002E-11</v>
      </c>
      <c r="D9" s="9">
        <v>8.2756570000000004E-11</v>
      </c>
      <c r="E9" s="9">
        <v>7.9938099999999999E-11</v>
      </c>
      <c r="F9" s="9">
        <v>7.8603040000000002E-11</v>
      </c>
      <c r="G9" s="9">
        <v>7.7822439999999996E-11</v>
      </c>
      <c r="H9" s="8">
        <f t="shared" si="0"/>
        <v>1.2342216043121408</v>
      </c>
      <c r="I9" s="9">
        <f t="shared" si="1"/>
        <v>1.1056723771391559</v>
      </c>
      <c r="J9" s="9">
        <f t="shared" si="2"/>
        <v>1.0680160989150174</v>
      </c>
      <c r="K9" s="9">
        <f t="shared" si="3"/>
        <v>1.0501789777798205</v>
      </c>
      <c r="L9" s="9">
        <f t="shared" si="4"/>
        <v>1.039749741072755</v>
      </c>
    </row>
    <row r="10" spans="1:17">
      <c r="A10" s="7" t="s">
        <v>0</v>
      </c>
      <c r="B10" s="9">
        <v>3.7457379999999999E-11</v>
      </c>
      <c r="C10" s="8">
        <v>1.276806E-10</v>
      </c>
      <c r="D10" s="9">
        <v>1.1778440000000001E-10</v>
      </c>
      <c r="E10" s="9">
        <v>1.2688059999999999E-10</v>
      </c>
      <c r="F10" s="9">
        <v>1.3996879999999999E-10</v>
      </c>
      <c r="G10" s="9">
        <v>1.5449109999999999E-10</v>
      </c>
      <c r="H10" s="8">
        <f t="shared" si="0"/>
        <v>3.408690089910186</v>
      </c>
      <c r="I10" s="9">
        <f t="shared" si="1"/>
        <v>3.1444911523443451</v>
      </c>
      <c r="J10" s="9">
        <f t="shared" si="2"/>
        <v>3.3873324829446156</v>
      </c>
      <c r="K10" s="9">
        <f t="shared" si="3"/>
        <v>3.7367482723030814</v>
      </c>
      <c r="L10" s="9">
        <f t="shared" si="4"/>
        <v>4.1244502418482014</v>
      </c>
    </row>
    <row r="11" spans="1:17">
      <c r="A11" s="7" t="s">
        <v>1</v>
      </c>
      <c r="B11" s="9">
        <v>4.9221039999999998E-11</v>
      </c>
      <c r="C11" s="8">
        <v>1.5353000000000001E-10</v>
      </c>
      <c r="D11" s="9">
        <v>1.4276999999999999E-10</v>
      </c>
      <c r="E11" s="9">
        <v>1.5400420000000001E-10</v>
      </c>
      <c r="F11" s="9">
        <v>1.7090150000000001E-10</v>
      </c>
      <c r="G11" s="9">
        <v>1.9037860000000001E-10</v>
      </c>
      <c r="H11" s="8">
        <f t="shared" si="0"/>
        <v>3.119194555824095</v>
      </c>
      <c r="I11" s="9">
        <f t="shared" si="1"/>
        <v>2.9005888538722462</v>
      </c>
      <c r="J11" s="9">
        <f t="shared" si="2"/>
        <v>3.1288286472614151</v>
      </c>
      <c r="K11" s="9">
        <f t="shared" si="3"/>
        <v>3.4721228970375275</v>
      </c>
      <c r="L11" s="9">
        <f t="shared" si="4"/>
        <v>3.8678296923429496</v>
      </c>
    </row>
    <row r="12" spans="1:17">
      <c r="A12" s="7" t="s">
        <v>2</v>
      </c>
      <c r="B12" s="9">
        <v>6.148315E-11</v>
      </c>
      <c r="C12" s="8">
        <v>1.8252829999999999E-10</v>
      </c>
      <c r="D12" s="9">
        <v>1.733504E-10</v>
      </c>
      <c r="E12" s="9">
        <v>1.8886059999999999E-10</v>
      </c>
      <c r="F12" s="9">
        <v>2.1065819999999999E-10</v>
      </c>
      <c r="G12" s="9">
        <v>2.352596E-10</v>
      </c>
      <c r="H12" s="8">
        <f t="shared" si="0"/>
        <v>2.9687532275103012</v>
      </c>
      <c r="I12" s="9">
        <f t="shared" si="1"/>
        <v>2.8194781822336688</v>
      </c>
      <c r="J12" s="9">
        <f t="shared" si="2"/>
        <v>3.0717456734080799</v>
      </c>
      <c r="K12" s="9">
        <f t="shared" si="3"/>
        <v>3.4262753290942314</v>
      </c>
      <c r="L12" s="9">
        <f t="shared" si="4"/>
        <v>3.8264077230916111</v>
      </c>
    </row>
    <row r="13" spans="1:17">
      <c r="A13" s="7" t="s">
        <v>3</v>
      </c>
      <c r="B13" s="9">
        <v>7.4847279999999999E-11</v>
      </c>
      <c r="C13" s="8">
        <v>2.1548949999999999E-10</v>
      </c>
      <c r="D13" s="9">
        <v>2.093178E-10</v>
      </c>
      <c r="E13" s="9">
        <v>2.3080970000000001E-10</v>
      </c>
      <c r="F13" s="9">
        <v>2.5936699999999998E-10</v>
      </c>
      <c r="G13" s="9">
        <v>2.9098379999999998E-10</v>
      </c>
      <c r="H13" s="8">
        <f t="shared" si="0"/>
        <v>2.8790558588100996</v>
      </c>
      <c r="I13" s="9">
        <f t="shared" si="1"/>
        <v>2.7965986205510744</v>
      </c>
      <c r="J13" s="9">
        <f t="shared" si="2"/>
        <v>3.0837419876847898</v>
      </c>
      <c r="K13" s="9">
        <f t="shared" si="3"/>
        <v>3.4652829067402315</v>
      </c>
      <c r="L13" s="9">
        <f t="shared" si="4"/>
        <v>3.8877003947237627</v>
      </c>
    </row>
    <row r="17" spans="3:7">
      <c r="C17" s="1"/>
      <c r="D17" s="1"/>
      <c r="E17" s="1"/>
      <c r="F17" s="1"/>
      <c r="G17" s="1"/>
    </row>
    <row r="18" spans="3:7">
      <c r="C18" s="1"/>
      <c r="D18" s="1"/>
      <c r="E18" s="1"/>
      <c r="F18" s="1"/>
      <c r="G18" s="1"/>
    </row>
    <row r="19" spans="3:7">
      <c r="C19" s="1"/>
      <c r="D19" s="1"/>
      <c r="E19" s="1"/>
      <c r="F19" s="1"/>
      <c r="G19" s="1"/>
    </row>
    <row r="20" spans="3:7">
      <c r="C20" s="1"/>
      <c r="D20" s="1"/>
      <c r="E20" s="1"/>
      <c r="F20" s="1"/>
      <c r="G20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W133"/>
  <sheetViews>
    <sheetView topLeftCell="E1" workbookViewId="0">
      <selection activeCell="V3" sqref="V3:X69"/>
    </sheetView>
  </sheetViews>
  <sheetFormatPr defaultRowHeight="15"/>
  <cols>
    <col min="1" max="1" width="12.140625" bestFit="1" customWidth="1"/>
    <col min="2" max="2" width="8.28515625" bestFit="1" customWidth="1"/>
    <col min="3" max="3" width="14.5703125" bestFit="1" customWidth="1"/>
    <col min="8" max="8" width="14.5703125" bestFit="1" customWidth="1"/>
    <col min="10" max="10" width="13.42578125" bestFit="1" customWidth="1"/>
    <col min="12" max="12" width="19.42578125" bestFit="1" customWidth="1"/>
    <col min="13" max="15" width="19.42578125" customWidth="1"/>
    <col min="16" max="16" width="17.85546875" bestFit="1" customWidth="1"/>
  </cols>
  <sheetData>
    <row r="1" spans="1:23">
      <c r="A1" t="s">
        <v>25</v>
      </c>
      <c r="B1" t="s">
        <v>50</v>
      </c>
      <c r="F1" t="s">
        <v>48</v>
      </c>
      <c r="G1" t="s">
        <v>51</v>
      </c>
      <c r="J1" t="s">
        <v>49</v>
      </c>
      <c r="L1" t="s">
        <v>52</v>
      </c>
      <c r="M1" t="s">
        <v>56</v>
      </c>
      <c r="N1" t="s">
        <v>57</v>
      </c>
      <c r="P1" t="s">
        <v>53</v>
      </c>
      <c r="Q1" t="s">
        <v>54</v>
      </c>
    </row>
    <row r="2" spans="1:23">
      <c r="A2" t="s">
        <v>26</v>
      </c>
      <c r="F2" t="s">
        <v>26</v>
      </c>
      <c r="P2" t="s">
        <v>26</v>
      </c>
      <c r="Q2" t="s">
        <v>55</v>
      </c>
    </row>
    <row r="3" spans="1:23">
      <c r="A3" t="s">
        <v>28</v>
      </c>
      <c r="B3" s="1">
        <v>5.2266909999999998E-6</v>
      </c>
      <c r="C3" t="s">
        <v>29</v>
      </c>
      <c r="F3" t="s">
        <v>28</v>
      </c>
      <c r="G3" s="1">
        <v>1.8535090000000001E-7</v>
      </c>
      <c r="H3" t="s">
        <v>29</v>
      </c>
      <c r="J3" s="1">
        <f>B3-G3</f>
        <v>5.0413400999999997E-6</v>
      </c>
      <c r="L3" s="1">
        <f>T3</f>
        <v>7.9081709999999992E-11</v>
      </c>
      <c r="M3" s="1">
        <f>L3*N3</f>
        <v>1.00826802E-14</v>
      </c>
      <c r="N3" s="1">
        <f t="shared" ref="N3:N18" si="0">J3*0.000000016/L3/4/2</f>
        <v>1.2749699266745751E-4</v>
      </c>
      <c r="O3" s="1"/>
      <c r="P3" t="s">
        <v>28</v>
      </c>
      <c r="Q3" s="1">
        <v>8.6158219999999996E-11</v>
      </c>
      <c r="R3" t="s">
        <v>29</v>
      </c>
      <c r="T3" s="1">
        <f>(Q3+Q4)/2</f>
        <v>7.9081709999999992E-11</v>
      </c>
      <c r="W3" s="1"/>
    </row>
    <row r="4" spans="1:23">
      <c r="A4" t="s">
        <v>28</v>
      </c>
      <c r="B4" s="1">
        <v>5.1306609999999998E-6</v>
      </c>
      <c r="C4" t="s">
        <v>30</v>
      </c>
      <c r="F4" t="s">
        <v>28</v>
      </c>
      <c r="G4" s="1">
        <v>1.782577E-8</v>
      </c>
      <c r="H4" t="s">
        <v>30</v>
      </c>
      <c r="J4" s="1">
        <f>B4-$G$3</f>
        <v>4.9453100999999997E-6</v>
      </c>
      <c r="L4" s="1">
        <f>T5</f>
        <v>8.1057210000000007E-11</v>
      </c>
      <c r="M4" s="1">
        <f t="shared" ref="M4:M67" si="1">L4*N4</f>
        <v>9.8906201999999997E-15</v>
      </c>
      <c r="N4" s="1">
        <f t="shared" si="0"/>
        <v>1.2202023977879326E-4</v>
      </c>
      <c r="O4" s="1"/>
      <c r="P4" t="s">
        <v>28</v>
      </c>
      <c r="Q4" s="1">
        <v>7.20052E-11</v>
      </c>
      <c r="R4" t="s">
        <v>29</v>
      </c>
      <c r="T4" s="1"/>
      <c r="W4" s="1"/>
    </row>
    <row r="5" spans="1:23">
      <c r="A5" t="s">
        <v>28</v>
      </c>
      <c r="B5" s="1">
        <v>5.1775199999999997E-6</v>
      </c>
      <c r="C5" t="s">
        <v>31</v>
      </c>
      <c r="F5" t="s">
        <v>28</v>
      </c>
      <c r="G5" s="1">
        <v>2.571544E-8</v>
      </c>
      <c r="H5" t="s">
        <v>31</v>
      </c>
      <c r="J5" s="1">
        <f t="shared" ref="J5:J13" si="2">B5-$G$3</f>
        <v>4.9921690999999995E-6</v>
      </c>
      <c r="L5" s="1">
        <f>T7</f>
        <v>8.0065605000000004E-11</v>
      </c>
      <c r="M5" s="1">
        <f t="shared" si="1"/>
        <v>9.9843382000000004E-15</v>
      </c>
      <c r="N5" s="1">
        <f t="shared" si="0"/>
        <v>1.2470196409556888E-4</v>
      </c>
      <c r="O5" s="1"/>
      <c r="P5" t="s">
        <v>28</v>
      </c>
      <c r="Q5" s="1">
        <v>8.7513850000000003E-11</v>
      </c>
      <c r="R5" t="s">
        <v>30</v>
      </c>
      <c r="T5" s="1">
        <f t="shared" ref="T5" si="3">(Q5+Q6)/2</f>
        <v>8.1057210000000007E-11</v>
      </c>
      <c r="W5" s="1"/>
    </row>
    <row r="6" spans="1:23">
      <c r="A6" t="s">
        <v>28</v>
      </c>
      <c r="B6" s="1">
        <v>5.1936620000000001E-6</v>
      </c>
      <c r="C6" t="s">
        <v>32</v>
      </c>
      <c r="F6" t="s">
        <v>28</v>
      </c>
      <c r="G6" s="1">
        <v>3.1895089999999998E-8</v>
      </c>
      <c r="H6" t="s">
        <v>32</v>
      </c>
      <c r="J6" s="1">
        <f t="shared" si="2"/>
        <v>5.0083111E-6</v>
      </c>
      <c r="L6" s="1">
        <f>T9</f>
        <v>7.9737125000000002E-11</v>
      </c>
      <c r="M6" s="1">
        <f t="shared" si="1"/>
        <v>1.0016622199999999E-14</v>
      </c>
      <c r="N6" s="1">
        <f t="shared" si="0"/>
        <v>1.2562055880494812E-4</v>
      </c>
      <c r="O6" s="1"/>
      <c r="P6" t="s">
        <v>28</v>
      </c>
      <c r="Q6" s="1">
        <v>7.4600569999999999E-11</v>
      </c>
      <c r="R6" t="s">
        <v>30</v>
      </c>
      <c r="T6" s="1"/>
      <c r="W6" s="1"/>
    </row>
    <row r="7" spans="1:23">
      <c r="A7" t="s">
        <v>28</v>
      </c>
      <c r="B7" s="1">
        <v>5.201744E-6</v>
      </c>
      <c r="C7" t="s">
        <v>33</v>
      </c>
      <c r="F7" t="s">
        <v>28</v>
      </c>
      <c r="G7" s="1">
        <v>3.7171939999999998E-8</v>
      </c>
      <c r="H7" t="s">
        <v>33</v>
      </c>
      <c r="J7" s="1">
        <f t="shared" si="2"/>
        <v>5.0163930999999999E-6</v>
      </c>
      <c r="L7" s="1">
        <f>T11</f>
        <v>7.9574474999999995E-11</v>
      </c>
      <c r="M7" s="1">
        <f t="shared" si="1"/>
        <v>1.0032786200000001E-14</v>
      </c>
      <c r="N7" s="1">
        <f t="shared" si="0"/>
        <v>1.2608045733258059E-4</v>
      </c>
      <c r="O7" s="1"/>
      <c r="P7" t="s">
        <v>28</v>
      </c>
      <c r="Q7" s="1">
        <v>8.6831370000000001E-11</v>
      </c>
      <c r="R7" t="s">
        <v>31</v>
      </c>
      <c r="T7" s="1">
        <f t="shared" ref="T7" si="4">(Q7+Q8)/2</f>
        <v>8.0065605000000004E-11</v>
      </c>
      <c r="W7" s="1"/>
    </row>
    <row r="8" spans="1:23">
      <c r="A8" t="s">
        <v>28</v>
      </c>
      <c r="B8" s="1">
        <v>5.2065930000000003E-6</v>
      </c>
      <c r="C8" t="s">
        <v>34</v>
      </c>
      <c r="F8" t="s">
        <v>28</v>
      </c>
      <c r="G8" s="1">
        <v>4.1864919999999999E-8</v>
      </c>
      <c r="H8" t="s">
        <v>34</v>
      </c>
      <c r="J8" s="1">
        <f t="shared" si="2"/>
        <v>5.0212421000000001E-6</v>
      </c>
      <c r="L8" s="1">
        <f>T13</f>
        <v>7.9475854999999998E-11</v>
      </c>
      <c r="M8" s="1">
        <f t="shared" si="1"/>
        <v>1.0042484200000001E-14</v>
      </c>
      <c r="N8" s="1">
        <f t="shared" si="0"/>
        <v>1.2635893253366072E-4</v>
      </c>
      <c r="O8" s="1"/>
      <c r="P8" t="s">
        <v>28</v>
      </c>
      <c r="Q8" s="1">
        <v>7.3299840000000006E-11</v>
      </c>
      <c r="R8" t="s">
        <v>31</v>
      </c>
      <c r="T8" s="1"/>
      <c r="W8" s="1"/>
    </row>
    <row r="9" spans="1:23">
      <c r="A9" t="s">
        <v>28</v>
      </c>
      <c r="B9" s="1">
        <v>5.278778E-6</v>
      </c>
      <c r="C9" t="s">
        <v>35</v>
      </c>
      <c r="F9" t="s">
        <v>28</v>
      </c>
      <c r="G9" s="1">
        <v>1.053175E-7</v>
      </c>
      <c r="H9" t="s">
        <v>35</v>
      </c>
      <c r="J9" s="1">
        <f t="shared" si="2"/>
        <v>5.0934270999999999E-6</v>
      </c>
      <c r="L9" s="1">
        <f>T15</f>
        <v>9.5810415000000004E-11</v>
      </c>
      <c r="M9" s="1">
        <f t="shared" si="1"/>
        <v>1.01868542E-14</v>
      </c>
      <c r="N9" s="1">
        <f t="shared" si="0"/>
        <v>1.0632303596639259E-4</v>
      </c>
      <c r="O9" s="1"/>
      <c r="P9" t="s">
        <v>28</v>
      </c>
      <c r="Q9" s="1">
        <v>8.660595E-11</v>
      </c>
      <c r="R9" t="s">
        <v>32</v>
      </c>
      <c r="T9" s="1">
        <f t="shared" ref="T9" si="5">(Q9+Q10)/2</f>
        <v>7.9737125000000002E-11</v>
      </c>
      <c r="W9" s="1"/>
    </row>
    <row r="10" spans="1:23">
      <c r="A10" t="s">
        <v>28</v>
      </c>
      <c r="B10" s="1">
        <v>5.2501330000000002E-6</v>
      </c>
      <c r="C10" t="s">
        <v>36</v>
      </c>
      <c r="F10" t="s">
        <v>28</v>
      </c>
      <c r="G10" s="1">
        <v>1.2006640000000001E-7</v>
      </c>
      <c r="H10" t="s">
        <v>36</v>
      </c>
      <c r="J10" s="1">
        <f t="shared" si="2"/>
        <v>5.0647821000000001E-6</v>
      </c>
      <c r="L10" s="1">
        <f>T17</f>
        <v>8.6674075000000003E-11</v>
      </c>
      <c r="M10" s="1">
        <f t="shared" si="1"/>
        <v>1.0129564200000001E-14</v>
      </c>
      <c r="N10" s="1">
        <f t="shared" si="0"/>
        <v>1.1686959682004107E-4</v>
      </c>
      <c r="O10" s="1"/>
      <c r="P10" t="s">
        <v>28</v>
      </c>
      <c r="Q10" s="1">
        <v>7.2868300000000004E-11</v>
      </c>
      <c r="R10" t="s">
        <v>32</v>
      </c>
      <c r="T10" s="1"/>
      <c r="W10" s="1"/>
    </row>
    <row r="11" spans="1:23">
      <c r="A11" t="s">
        <v>28</v>
      </c>
      <c r="B11" s="1">
        <v>5.2416890000000001E-6</v>
      </c>
      <c r="C11" t="s">
        <v>37</v>
      </c>
      <c r="F11" t="s">
        <v>28</v>
      </c>
      <c r="G11" s="1">
        <v>1.294613E-7</v>
      </c>
      <c r="H11" t="s">
        <v>37</v>
      </c>
      <c r="J11" s="1">
        <f t="shared" si="2"/>
        <v>5.0563380999999999E-6</v>
      </c>
      <c r="L11" s="1">
        <f>T19</f>
        <v>8.3988190000000001E-11</v>
      </c>
      <c r="M11" s="1">
        <f t="shared" si="1"/>
        <v>1.01126762E-14</v>
      </c>
      <c r="N11" s="1">
        <f t="shared" si="0"/>
        <v>1.2040593088147275E-4</v>
      </c>
      <c r="O11" s="1"/>
      <c r="P11" t="s">
        <v>28</v>
      </c>
      <c r="Q11" s="1">
        <v>8.6492600000000005E-11</v>
      </c>
      <c r="R11" t="s">
        <v>33</v>
      </c>
      <c r="T11" s="1">
        <f t="shared" ref="T11" si="6">(Q11+Q12)/2</f>
        <v>7.9574474999999995E-11</v>
      </c>
      <c r="W11" s="1"/>
    </row>
    <row r="12" spans="1:23">
      <c r="A12" t="s">
        <v>28</v>
      </c>
      <c r="B12" s="1">
        <v>5.2375019999999999E-6</v>
      </c>
      <c r="C12" t="s">
        <v>38</v>
      </c>
      <c r="F12" t="s">
        <v>28</v>
      </c>
      <c r="G12" s="1">
        <v>1.364842E-7</v>
      </c>
      <c r="H12" t="s">
        <v>38</v>
      </c>
      <c r="J12" s="1">
        <f t="shared" si="2"/>
        <v>5.0521510999999997E-6</v>
      </c>
      <c r="L12" s="1">
        <f>T21</f>
        <v>8.2710369999999998E-11</v>
      </c>
      <c r="M12" s="1">
        <f t="shared" si="1"/>
        <v>1.0104302200000001E-14</v>
      </c>
      <c r="N12" s="1">
        <f t="shared" si="0"/>
        <v>1.2216487726992396E-4</v>
      </c>
      <c r="O12" s="1"/>
      <c r="P12" t="s">
        <v>28</v>
      </c>
      <c r="Q12" s="1">
        <v>7.2656349999999997E-11</v>
      </c>
      <c r="R12" t="s">
        <v>33</v>
      </c>
      <c r="T12" s="1"/>
      <c r="W12" s="1"/>
    </row>
    <row r="13" spans="1:23">
      <c r="A13" t="s">
        <v>28</v>
      </c>
      <c r="B13" s="1">
        <v>5.2351920000000001E-6</v>
      </c>
      <c r="C13" t="s">
        <v>39</v>
      </c>
      <c r="F13" t="s">
        <v>28</v>
      </c>
      <c r="G13" s="1">
        <v>1.421147E-7</v>
      </c>
      <c r="H13" t="s">
        <v>39</v>
      </c>
      <c r="J13" s="1">
        <f t="shared" si="2"/>
        <v>5.0498410999999999E-6</v>
      </c>
      <c r="L13" s="1">
        <f>T23</f>
        <v>8.1958849999999989E-11</v>
      </c>
      <c r="M13" s="1">
        <f t="shared" si="1"/>
        <v>1.0099682200000001E-14</v>
      </c>
      <c r="N13" s="1">
        <f t="shared" si="0"/>
        <v>1.2322869586383901E-4</v>
      </c>
      <c r="O13" s="1"/>
      <c r="P13" t="s">
        <v>28</v>
      </c>
      <c r="Q13" s="1">
        <v>8.6424299999999998E-11</v>
      </c>
      <c r="R13" t="s">
        <v>34</v>
      </c>
      <c r="T13" s="1">
        <f t="shared" ref="T13" si="7">(Q13+Q14)/2</f>
        <v>7.9475854999999998E-11</v>
      </c>
      <c r="W13" s="1"/>
    </row>
    <row r="14" spans="1:23">
      <c r="A14" t="s">
        <v>28</v>
      </c>
      <c r="B14" s="1">
        <v>7.433128E-6</v>
      </c>
      <c r="C14" t="s">
        <v>40</v>
      </c>
      <c r="F14" t="s">
        <v>28</v>
      </c>
      <c r="G14" s="1">
        <v>5.1636650000000002E-8</v>
      </c>
      <c r="H14" t="s">
        <v>40</v>
      </c>
      <c r="J14" s="1">
        <f t="shared" ref="J14:J67" si="8">B14-G14</f>
        <v>7.3814913499999997E-6</v>
      </c>
      <c r="L14" s="1">
        <f>T25</f>
        <v>2.212713E-10</v>
      </c>
      <c r="M14" s="1">
        <f t="shared" si="1"/>
        <v>1.4762982700000001E-14</v>
      </c>
      <c r="N14" s="1">
        <f t="shared" si="0"/>
        <v>6.6718922426903083E-5</v>
      </c>
      <c r="O14" s="1"/>
      <c r="P14" t="s">
        <v>28</v>
      </c>
      <c r="Q14" s="1">
        <v>7.2527409999999998E-11</v>
      </c>
      <c r="R14" t="s">
        <v>34</v>
      </c>
      <c r="T14" s="1"/>
      <c r="W14" s="1"/>
    </row>
    <row r="15" spans="1:23">
      <c r="A15" t="s">
        <v>28</v>
      </c>
      <c r="B15" s="1">
        <v>9.4679650000000008E-6</v>
      </c>
      <c r="C15" t="s">
        <v>41</v>
      </c>
      <c r="F15" t="s">
        <v>28</v>
      </c>
      <c r="G15" s="1">
        <v>7.253915E-8</v>
      </c>
      <c r="H15" t="s">
        <v>41</v>
      </c>
      <c r="J15" s="1">
        <f t="shared" si="8"/>
        <v>9.3954258500000002E-6</v>
      </c>
      <c r="L15" s="1">
        <f>T27</f>
        <v>2.1879409999999999E-10</v>
      </c>
      <c r="M15" s="1">
        <f t="shared" si="1"/>
        <v>1.8790851700000002E-14</v>
      </c>
      <c r="N15" s="1">
        <f t="shared" si="0"/>
        <v>8.5883722184464768E-5</v>
      </c>
      <c r="O15" s="1"/>
      <c r="P15" t="s">
        <v>28</v>
      </c>
      <c r="Q15" s="1">
        <v>9.7544250000000004E-11</v>
      </c>
      <c r="R15" t="s">
        <v>35</v>
      </c>
      <c r="T15" s="1">
        <f t="shared" ref="T15" si="9">(Q15+Q16)/2</f>
        <v>9.5810415000000004E-11</v>
      </c>
      <c r="W15" s="1"/>
    </row>
    <row r="16" spans="1:23">
      <c r="A16" t="s">
        <v>28</v>
      </c>
      <c r="B16" s="1">
        <v>1.1518779999999999E-5</v>
      </c>
      <c r="C16" t="s">
        <v>42</v>
      </c>
      <c r="F16" t="s">
        <v>28</v>
      </c>
      <c r="G16" s="1">
        <v>9.297588E-8</v>
      </c>
      <c r="H16" t="s">
        <v>42</v>
      </c>
      <c r="J16" s="1">
        <f t="shared" si="8"/>
        <v>1.1425804119999999E-5</v>
      </c>
      <c r="L16" s="1">
        <f>T29</f>
        <v>2.4283695000000002E-10</v>
      </c>
      <c r="M16" s="1">
        <f t="shared" si="1"/>
        <v>2.2851608239999999E-14</v>
      </c>
      <c r="N16" s="1">
        <f t="shared" si="0"/>
        <v>9.4102681820044259E-5</v>
      </c>
      <c r="O16" s="1"/>
      <c r="P16" t="s">
        <v>28</v>
      </c>
      <c r="Q16" s="1">
        <v>9.4076580000000003E-11</v>
      </c>
      <c r="R16" t="s">
        <v>35</v>
      </c>
      <c r="T16" s="1"/>
      <c r="W16" s="1"/>
    </row>
    <row r="17" spans="1:23">
      <c r="A17" t="s">
        <v>28</v>
      </c>
      <c r="B17" s="1">
        <v>1.3573150000000001E-5</v>
      </c>
      <c r="C17" t="s">
        <v>43</v>
      </c>
      <c r="F17" t="s">
        <v>28</v>
      </c>
      <c r="G17" s="1">
        <v>1.130583E-7</v>
      </c>
      <c r="H17" t="s">
        <v>43</v>
      </c>
      <c r="J17" s="1">
        <f t="shared" si="8"/>
        <v>1.34600917E-5</v>
      </c>
      <c r="L17" s="1">
        <f>T31</f>
        <v>2.7356745000000003E-10</v>
      </c>
      <c r="M17" s="1">
        <f t="shared" si="1"/>
        <v>2.6920183400000002E-14</v>
      </c>
      <c r="N17" s="1">
        <f t="shared" si="0"/>
        <v>9.8404190264594703E-5</v>
      </c>
      <c r="O17" s="1"/>
      <c r="P17" t="s">
        <v>28</v>
      </c>
      <c r="Q17" s="1">
        <v>9.146188E-11</v>
      </c>
      <c r="R17" t="s">
        <v>36</v>
      </c>
      <c r="T17" s="1">
        <f t="shared" ref="T17" si="10">(Q17+Q18)/2</f>
        <v>8.6674075000000003E-11</v>
      </c>
      <c r="W17" s="1"/>
    </row>
    <row r="18" spans="1:23">
      <c r="A18" t="s">
        <v>28</v>
      </c>
      <c r="B18" s="1">
        <v>1.5626940000000001E-5</v>
      </c>
      <c r="C18" t="s">
        <v>44</v>
      </c>
      <c r="F18" t="s">
        <v>28</v>
      </c>
      <c r="G18" s="1">
        <v>1.328399E-7</v>
      </c>
      <c r="H18" t="s">
        <v>44</v>
      </c>
      <c r="J18" s="1">
        <f t="shared" si="8"/>
        <v>1.54941001E-5</v>
      </c>
      <c r="L18" s="1">
        <f>T33</f>
        <v>3.0727975000000002E-10</v>
      </c>
      <c r="M18" s="1">
        <f t="shared" si="1"/>
        <v>3.0988200199999998E-14</v>
      </c>
      <c r="N18" s="1">
        <f t="shared" si="0"/>
        <v>1.0084686739038286E-4</v>
      </c>
      <c r="O18" s="1"/>
      <c r="P18" t="s">
        <v>28</v>
      </c>
      <c r="Q18" s="1">
        <v>8.1886270000000006E-11</v>
      </c>
      <c r="R18" t="s">
        <v>36</v>
      </c>
      <c r="T18" s="1"/>
      <c r="W18" s="1"/>
    </row>
    <row r="19" spans="1:23">
      <c r="A19" t="s">
        <v>27</v>
      </c>
      <c r="B19" s="1"/>
      <c r="G19" s="1"/>
      <c r="J19" s="1"/>
      <c r="M19" s="1"/>
      <c r="N19" s="1"/>
      <c r="O19" s="1"/>
      <c r="P19" t="s">
        <v>28</v>
      </c>
      <c r="Q19" s="1">
        <v>8.9611060000000006E-11</v>
      </c>
      <c r="R19" t="s">
        <v>37</v>
      </c>
      <c r="T19" s="1">
        <f t="shared" ref="T19" si="11">(Q19+Q20)/2</f>
        <v>8.3988190000000001E-11</v>
      </c>
    </row>
    <row r="20" spans="1:23">
      <c r="A20" t="s">
        <v>45</v>
      </c>
      <c r="B20" s="1">
        <v>3.4471009999999998E-6</v>
      </c>
      <c r="C20" t="s">
        <v>29</v>
      </c>
      <c r="F20" t="s">
        <v>45</v>
      </c>
      <c r="G20" s="1">
        <v>2.6580590000000003E-7</v>
      </c>
      <c r="H20" t="s">
        <v>29</v>
      </c>
      <c r="J20" s="1">
        <f t="shared" si="8"/>
        <v>3.1812950999999999E-6</v>
      </c>
      <c r="L20" s="1">
        <f>T36</f>
        <v>6.4609265000000006E-11</v>
      </c>
      <c r="M20" s="1">
        <f t="shared" si="1"/>
        <v>6.3625902000000007E-15</v>
      </c>
      <c r="N20" s="1">
        <f t="shared" ref="N20:N35" si="12">J20*0.000000016/L20/4/2</f>
        <v>9.847798454292894E-5</v>
      </c>
      <c r="O20" s="1"/>
      <c r="P20" t="s">
        <v>28</v>
      </c>
      <c r="Q20" s="1">
        <v>7.8365319999999996E-11</v>
      </c>
      <c r="R20" t="s">
        <v>37</v>
      </c>
      <c r="T20" s="1"/>
      <c r="W20" s="1"/>
    </row>
    <row r="21" spans="1:23">
      <c r="A21" t="s">
        <v>45</v>
      </c>
      <c r="B21" s="1">
        <v>3.3859839999999998E-6</v>
      </c>
      <c r="C21" t="s">
        <v>30</v>
      </c>
      <c r="F21" t="s">
        <v>45</v>
      </c>
      <c r="G21" s="1">
        <v>1.6453539999999999E-8</v>
      </c>
      <c r="H21" t="s">
        <v>30</v>
      </c>
      <c r="J21" s="1">
        <f>B21-$G$20</f>
        <v>3.1201781E-6</v>
      </c>
      <c r="L21" s="1">
        <f>T38</f>
        <v>6.6428730000000001E-11</v>
      </c>
      <c r="M21" s="1">
        <f t="shared" si="1"/>
        <v>6.2403561999999994E-15</v>
      </c>
      <c r="N21" s="1">
        <f t="shared" si="12"/>
        <v>9.3940621776150165E-5</v>
      </c>
      <c r="O21" s="1"/>
      <c r="P21" t="s">
        <v>28</v>
      </c>
      <c r="Q21" s="1">
        <v>8.8717859999999997E-11</v>
      </c>
      <c r="R21" t="s">
        <v>38</v>
      </c>
      <c r="T21" s="1">
        <f t="shared" ref="T21" si="13">(Q21+Q22)/2</f>
        <v>8.2710369999999998E-11</v>
      </c>
      <c r="W21" s="1"/>
    </row>
    <row r="22" spans="1:23">
      <c r="A22" t="s">
        <v>45</v>
      </c>
      <c r="B22" s="1">
        <v>3.4157690000000002E-6</v>
      </c>
      <c r="C22" t="s">
        <v>31</v>
      </c>
      <c r="F22" t="s">
        <v>45</v>
      </c>
      <c r="G22" s="1">
        <v>2.3696609999999998E-8</v>
      </c>
      <c r="H22" t="s">
        <v>31</v>
      </c>
      <c r="J22" s="1">
        <f t="shared" ref="J22:J30" si="14">B22-$G$20</f>
        <v>3.1499631000000003E-6</v>
      </c>
      <c r="L22" s="1">
        <f>T40</f>
        <v>6.5514860000000003E-11</v>
      </c>
      <c r="M22" s="1">
        <f t="shared" si="1"/>
        <v>6.2999262000000013E-15</v>
      </c>
      <c r="N22" s="1">
        <f t="shared" si="12"/>
        <v>9.6160263488313959E-5</v>
      </c>
      <c r="O22" s="1"/>
      <c r="P22" t="s">
        <v>28</v>
      </c>
      <c r="Q22" s="1">
        <v>7.6702879999999999E-11</v>
      </c>
      <c r="R22" t="s">
        <v>38</v>
      </c>
      <c r="T22" s="1"/>
      <c r="W22" s="1"/>
    </row>
    <row r="23" spans="1:23">
      <c r="A23" t="s">
        <v>45</v>
      </c>
      <c r="B23" s="1">
        <v>3.4259390000000001E-6</v>
      </c>
      <c r="C23" t="s">
        <v>32</v>
      </c>
      <c r="F23" t="s">
        <v>45</v>
      </c>
      <c r="G23" s="1">
        <v>2.934846E-8</v>
      </c>
      <c r="H23" t="s">
        <v>32</v>
      </c>
      <c r="J23" s="1">
        <f t="shared" si="14"/>
        <v>3.1601331000000002E-6</v>
      </c>
      <c r="L23" s="1">
        <f>T42</f>
        <v>6.5212544999999989E-11</v>
      </c>
      <c r="M23" s="1">
        <f t="shared" si="1"/>
        <v>6.3202662000000011E-15</v>
      </c>
      <c r="N23" s="1">
        <f t="shared" si="12"/>
        <v>9.6917950372892248E-5</v>
      </c>
      <c r="O23" s="1"/>
      <c r="P23" t="s">
        <v>28</v>
      </c>
      <c r="Q23" s="1">
        <v>8.8189959999999998E-11</v>
      </c>
      <c r="R23" t="s">
        <v>39</v>
      </c>
      <c r="T23" s="1">
        <f t="shared" ref="T23" si="15">(Q23+Q24)/2</f>
        <v>8.1958849999999989E-11</v>
      </c>
      <c r="W23" s="1"/>
    </row>
    <row r="24" spans="1:23">
      <c r="A24" t="s">
        <v>45</v>
      </c>
      <c r="B24" s="1">
        <v>3.4311270000000002E-6</v>
      </c>
      <c r="C24" t="s">
        <v>33</v>
      </c>
      <c r="F24" t="s">
        <v>45</v>
      </c>
      <c r="G24" s="1">
        <v>3.4161970000000002E-8</v>
      </c>
      <c r="H24" t="s">
        <v>33</v>
      </c>
      <c r="J24" s="1">
        <f t="shared" si="14"/>
        <v>3.1653211000000003E-6</v>
      </c>
      <c r="L24" s="1">
        <f>T44</f>
        <v>6.5057699999999997E-11</v>
      </c>
      <c r="M24" s="1">
        <f t="shared" si="1"/>
        <v>6.330642200000001E-15</v>
      </c>
      <c r="N24" s="1">
        <f t="shared" si="12"/>
        <v>9.730811571881578E-5</v>
      </c>
      <c r="O24" s="1"/>
      <c r="P24" t="s">
        <v>28</v>
      </c>
      <c r="Q24" s="1">
        <v>7.5727739999999994E-11</v>
      </c>
      <c r="R24" t="s">
        <v>39</v>
      </c>
      <c r="T24" s="1"/>
      <c r="W24" s="1"/>
    </row>
    <row r="25" spans="1:23">
      <c r="A25" t="s">
        <v>45</v>
      </c>
      <c r="B25" s="1">
        <v>3.4342920000000001E-6</v>
      </c>
      <c r="C25" t="s">
        <v>34</v>
      </c>
      <c r="F25" t="s">
        <v>45</v>
      </c>
      <c r="G25" s="1">
        <v>3.8433840000000001E-8</v>
      </c>
      <c r="H25" t="s">
        <v>34</v>
      </c>
      <c r="J25" s="1">
        <f t="shared" si="14"/>
        <v>3.1684861000000002E-6</v>
      </c>
      <c r="L25" s="1">
        <f>T46</f>
        <v>6.4969350000000009E-11</v>
      </c>
      <c r="M25" s="1">
        <f t="shared" si="1"/>
        <v>6.3369722000000005E-15</v>
      </c>
      <c r="N25" s="1">
        <f t="shared" si="12"/>
        <v>9.7537872858509427E-5</v>
      </c>
      <c r="O25" s="1"/>
      <c r="P25" t="s">
        <v>28</v>
      </c>
      <c r="Q25" s="1">
        <v>2.474936E-10</v>
      </c>
      <c r="R25" t="s">
        <v>40</v>
      </c>
      <c r="T25" s="1">
        <f t="shared" ref="T25" si="16">(Q25+Q26)/2</f>
        <v>2.212713E-10</v>
      </c>
      <c r="W25" s="1"/>
    </row>
    <row r="26" spans="1:23">
      <c r="A26" t="s">
        <v>45</v>
      </c>
      <c r="B26" s="1">
        <v>3.476981E-6</v>
      </c>
      <c r="C26" t="s">
        <v>35</v>
      </c>
      <c r="F26" t="s">
        <v>45</v>
      </c>
      <c r="G26" s="1">
        <v>1.1083659999999999E-7</v>
      </c>
      <c r="H26" t="s">
        <v>35</v>
      </c>
      <c r="J26" s="1">
        <f t="shared" si="14"/>
        <v>3.2111751000000002E-6</v>
      </c>
      <c r="L26" s="1">
        <f>T48</f>
        <v>7.8585490000000004E-11</v>
      </c>
      <c r="M26" s="1">
        <f t="shared" si="1"/>
        <v>6.4223502000000007E-15</v>
      </c>
      <c r="N26" s="1">
        <f t="shared" si="12"/>
        <v>8.172437685379324E-5</v>
      </c>
      <c r="O26" s="1"/>
      <c r="P26" t="s">
        <v>28</v>
      </c>
      <c r="Q26" s="1">
        <v>1.9504900000000001E-10</v>
      </c>
      <c r="R26" t="s">
        <v>40</v>
      </c>
      <c r="T26" s="1"/>
      <c r="W26" s="1"/>
    </row>
    <row r="27" spans="1:23">
      <c r="A27" t="s">
        <v>45</v>
      </c>
      <c r="B27" s="1">
        <v>3.4600980000000001E-6</v>
      </c>
      <c r="C27" t="s">
        <v>36</v>
      </c>
      <c r="F27" t="s">
        <v>45</v>
      </c>
      <c r="G27" s="1">
        <v>1.2871239999999999E-7</v>
      </c>
      <c r="H27" t="s">
        <v>36</v>
      </c>
      <c r="J27" s="1">
        <f t="shared" si="14"/>
        <v>3.1942921000000002E-6</v>
      </c>
      <c r="L27" s="1">
        <f>T50</f>
        <v>7.0984264999999997E-11</v>
      </c>
      <c r="M27" s="1">
        <f t="shared" si="1"/>
        <v>6.388584200000001E-15</v>
      </c>
      <c r="N27" s="1">
        <f t="shared" si="12"/>
        <v>9.0000004930670217E-5</v>
      </c>
      <c r="O27" s="1"/>
      <c r="P27" t="s">
        <v>28</v>
      </c>
      <c r="Q27" s="1">
        <v>2.4287589999999998E-10</v>
      </c>
      <c r="R27" t="s">
        <v>41</v>
      </c>
      <c r="T27" s="1">
        <f t="shared" ref="T27" si="17">(Q27+Q28)/2</f>
        <v>2.1879409999999999E-10</v>
      </c>
      <c r="W27" s="1"/>
    </row>
    <row r="28" spans="1:23">
      <c r="A28" t="s">
        <v>45</v>
      </c>
      <c r="B28" s="1">
        <v>3.4551210000000001E-6</v>
      </c>
      <c r="C28" t="s">
        <v>37</v>
      </c>
      <c r="F28" t="s">
        <v>45</v>
      </c>
      <c r="G28" s="1">
        <v>1.4028119999999999E-7</v>
      </c>
      <c r="H28" t="s">
        <v>37</v>
      </c>
      <c r="J28" s="1">
        <f t="shared" si="14"/>
        <v>3.1893151000000003E-6</v>
      </c>
      <c r="L28" s="1">
        <f>T52</f>
        <v>6.8735800000000005E-11</v>
      </c>
      <c r="M28" s="1">
        <f t="shared" si="1"/>
        <v>6.3786302000000008E-15</v>
      </c>
      <c r="N28" s="1">
        <f t="shared" si="12"/>
        <v>9.2799242898169518E-5</v>
      </c>
      <c r="O28" s="1"/>
      <c r="P28" t="s">
        <v>28</v>
      </c>
      <c r="Q28" s="1">
        <v>1.947123E-10</v>
      </c>
      <c r="R28" t="s">
        <v>41</v>
      </c>
      <c r="T28" s="1"/>
      <c r="W28" s="1"/>
    </row>
    <row r="29" spans="1:23">
      <c r="A29" t="s">
        <v>45</v>
      </c>
      <c r="B29" s="1">
        <v>3.452847E-6</v>
      </c>
      <c r="C29" t="s">
        <v>38</v>
      </c>
      <c r="F29" t="s">
        <v>45</v>
      </c>
      <c r="G29" s="1">
        <v>1.4908440000000001E-7</v>
      </c>
      <c r="H29" t="s">
        <v>38</v>
      </c>
      <c r="J29" s="1">
        <f t="shared" si="14"/>
        <v>3.1870411000000002E-6</v>
      </c>
      <c r="L29" s="1">
        <f>T54</f>
        <v>6.766219E-11</v>
      </c>
      <c r="M29" s="1">
        <f t="shared" si="1"/>
        <v>6.3740822000000008E-15</v>
      </c>
      <c r="N29" s="1">
        <f t="shared" si="12"/>
        <v>9.4204491459705947E-5</v>
      </c>
      <c r="O29" s="1"/>
      <c r="P29" t="s">
        <v>28</v>
      </c>
      <c r="Q29" s="1">
        <v>2.6744219999999999E-10</v>
      </c>
      <c r="R29" t="s">
        <v>42</v>
      </c>
      <c r="T29" s="1">
        <f t="shared" ref="T29" si="18">(Q29+Q30)/2</f>
        <v>2.4283695000000002E-10</v>
      </c>
      <c r="W29" s="1"/>
    </row>
    <row r="30" spans="1:23">
      <c r="A30" t="s">
        <v>45</v>
      </c>
      <c r="B30" s="1">
        <v>3.4516609999999999E-6</v>
      </c>
      <c r="C30" t="s">
        <v>39</v>
      </c>
      <c r="F30" t="s">
        <v>45</v>
      </c>
      <c r="G30" s="1">
        <v>1.5628069999999999E-7</v>
      </c>
      <c r="H30" t="s">
        <v>39</v>
      </c>
      <c r="J30" s="1">
        <f t="shared" si="14"/>
        <v>3.1858551E-6</v>
      </c>
      <c r="L30" s="1">
        <f>T56</f>
        <v>6.7030070000000002E-11</v>
      </c>
      <c r="M30" s="1">
        <f t="shared" si="1"/>
        <v>6.3717102000000003E-15</v>
      </c>
      <c r="N30" s="1">
        <f t="shared" si="12"/>
        <v>9.5057489869844987E-5</v>
      </c>
      <c r="O30" s="1"/>
      <c r="P30" t="s">
        <v>28</v>
      </c>
      <c r="Q30" s="1">
        <v>2.182317E-10</v>
      </c>
      <c r="R30" t="s">
        <v>42</v>
      </c>
      <c r="T30" s="1"/>
      <c r="W30" s="1"/>
    </row>
    <row r="31" spans="1:23">
      <c r="A31" t="s">
        <v>45</v>
      </c>
      <c r="B31" s="1">
        <v>4.694367E-6</v>
      </c>
      <c r="C31" t="s">
        <v>40</v>
      </c>
      <c r="F31" t="s">
        <v>45</v>
      </c>
      <c r="G31" s="1">
        <v>5.5241209999999999E-8</v>
      </c>
      <c r="H31" t="s">
        <v>40</v>
      </c>
      <c r="J31" s="1">
        <f t="shared" si="8"/>
        <v>4.6391257899999999E-6</v>
      </c>
      <c r="L31" s="1">
        <f>T58</f>
        <v>1.8692609999999999E-10</v>
      </c>
      <c r="M31" s="1">
        <f t="shared" si="1"/>
        <v>9.2782515800000002E-15</v>
      </c>
      <c r="N31" s="1">
        <f t="shared" si="12"/>
        <v>4.9635934093740794E-5</v>
      </c>
      <c r="O31" s="1"/>
      <c r="P31" t="s">
        <v>28</v>
      </c>
      <c r="Q31" s="1">
        <v>2.9869560000000001E-10</v>
      </c>
      <c r="R31" t="s">
        <v>43</v>
      </c>
      <c r="T31" s="1">
        <f t="shared" ref="T31" si="19">(Q31+Q32)/2</f>
        <v>2.7356745000000003E-10</v>
      </c>
      <c r="W31" s="1"/>
    </row>
    <row r="32" spans="1:23">
      <c r="A32" t="s">
        <v>45</v>
      </c>
      <c r="B32" s="1">
        <v>5.9614929999999996E-6</v>
      </c>
      <c r="C32" t="s">
        <v>41</v>
      </c>
      <c r="F32" t="s">
        <v>45</v>
      </c>
      <c r="G32" s="1">
        <v>7.4349779999999997E-8</v>
      </c>
      <c r="H32" t="s">
        <v>41</v>
      </c>
      <c r="J32" s="1">
        <f t="shared" si="8"/>
        <v>5.8871432199999996E-6</v>
      </c>
      <c r="L32" s="1">
        <f>T60</f>
        <v>1.8104214999999999E-10</v>
      </c>
      <c r="M32" s="1">
        <f t="shared" si="1"/>
        <v>1.177428644E-14</v>
      </c>
      <c r="N32" s="1">
        <f t="shared" si="12"/>
        <v>6.5036161137061179E-5</v>
      </c>
      <c r="O32" s="1"/>
      <c r="P32" t="s">
        <v>28</v>
      </c>
      <c r="Q32" s="1">
        <v>2.4843930000000001E-10</v>
      </c>
      <c r="R32" t="s">
        <v>43</v>
      </c>
      <c r="T32" s="1"/>
      <c r="W32" s="1"/>
    </row>
    <row r="33" spans="1:23">
      <c r="A33" t="s">
        <v>45</v>
      </c>
      <c r="B33" s="1">
        <v>7.2317510000000001E-6</v>
      </c>
      <c r="C33" t="s">
        <v>42</v>
      </c>
      <c r="F33" t="s">
        <v>45</v>
      </c>
      <c r="G33" s="1">
        <v>9.3193270000000006E-8</v>
      </c>
      <c r="H33" t="s">
        <v>42</v>
      </c>
      <c r="J33" s="1">
        <f t="shared" si="8"/>
        <v>7.1385577300000003E-6</v>
      </c>
      <c r="L33" s="1">
        <f>T62</f>
        <v>1.9882144999999999E-10</v>
      </c>
      <c r="M33" s="1">
        <f t="shared" si="1"/>
        <v>1.4277115460000002E-14</v>
      </c>
      <c r="N33" s="1">
        <f t="shared" si="12"/>
        <v>7.180872818300039E-5</v>
      </c>
      <c r="O33" s="1"/>
      <c r="P33" t="s">
        <v>28</v>
      </c>
      <c r="Q33" s="1">
        <v>3.3246860000000001E-10</v>
      </c>
      <c r="R33" t="s">
        <v>44</v>
      </c>
      <c r="T33" s="1">
        <f t="shared" ref="T33:T66" si="20">(Q33+Q34)/2</f>
        <v>3.0727975000000002E-10</v>
      </c>
      <c r="W33" s="1"/>
    </row>
    <row r="34" spans="1:23">
      <c r="A34" t="s">
        <v>45</v>
      </c>
      <c r="B34" s="1">
        <v>8.5028450000000008E-6</v>
      </c>
      <c r="C34" t="s">
        <v>43</v>
      </c>
      <c r="F34" t="s">
        <v>45</v>
      </c>
      <c r="G34" s="1">
        <v>1.118638E-7</v>
      </c>
      <c r="H34" t="s">
        <v>43</v>
      </c>
      <c r="J34" s="1">
        <f t="shared" si="8"/>
        <v>8.3909812000000011E-6</v>
      </c>
      <c r="L34" s="1">
        <f>T64</f>
        <v>2.2237699999999999E-10</v>
      </c>
      <c r="M34" s="1">
        <f t="shared" si="1"/>
        <v>1.6781962400000002E-14</v>
      </c>
      <c r="N34" s="1">
        <f t="shared" si="12"/>
        <v>7.546626854395915E-5</v>
      </c>
      <c r="O34" s="1"/>
      <c r="P34" t="s">
        <v>28</v>
      </c>
      <c r="Q34" s="1">
        <v>2.8209089999999998E-10</v>
      </c>
      <c r="R34" t="s">
        <v>44</v>
      </c>
      <c r="T34" s="1"/>
      <c r="W34" s="1"/>
    </row>
    <row r="35" spans="1:23">
      <c r="A35" t="s">
        <v>45</v>
      </c>
      <c r="B35" s="1">
        <v>9.7730620000000007E-6</v>
      </c>
      <c r="C35" t="s">
        <v>44</v>
      </c>
      <c r="F35" t="s">
        <v>45</v>
      </c>
      <c r="G35" s="1">
        <v>1.3040030000000001E-7</v>
      </c>
      <c r="H35" t="s">
        <v>44</v>
      </c>
      <c r="J35" s="1">
        <f t="shared" si="8"/>
        <v>9.6426617000000013E-6</v>
      </c>
      <c r="L35" s="1">
        <f>T66</f>
        <v>2.4851295000000001E-10</v>
      </c>
      <c r="M35" s="1">
        <f t="shared" si="1"/>
        <v>1.9285323400000005E-14</v>
      </c>
      <c r="N35" s="1">
        <f t="shared" si="12"/>
        <v>7.7602891116941813E-5</v>
      </c>
      <c r="O35" s="1"/>
      <c r="P35" t="s">
        <v>27</v>
      </c>
      <c r="T35" s="1"/>
      <c r="W35" s="1"/>
    </row>
    <row r="36" spans="1:23">
      <c r="A36" t="s">
        <v>27</v>
      </c>
      <c r="B36" s="1"/>
      <c r="G36" s="1"/>
      <c r="J36" s="1"/>
      <c r="M36" s="1"/>
      <c r="N36" s="1"/>
      <c r="O36" s="1"/>
      <c r="P36" t="s">
        <v>45</v>
      </c>
      <c r="Q36" s="1">
        <v>7.1108420000000006E-11</v>
      </c>
      <c r="R36" t="s">
        <v>29</v>
      </c>
      <c r="T36" s="1">
        <f t="shared" si="20"/>
        <v>6.4609265000000006E-11</v>
      </c>
    </row>
    <row r="37" spans="1:23">
      <c r="A37" t="s">
        <v>46</v>
      </c>
      <c r="B37" s="1">
        <v>2.9176930000000001E-6</v>
      </c>
      <c r="C37" t="s">
        <v>29</v>
      </c>
      <c r="F37" t="s">
        <v>46</v>
      </c>
      <c r="G37" s="1">
        <v>7.7026529999999997E-7</v>
      </c>
      <c r="H37" t="s">
        <v>29</v>
      </c>
      <c r="J37" s="1">
        <f t="shared" si="8"/>
        <v>2.1474277000000001E-6</v>
      </c>
      <c r="L37" s="1">
        <f>T69</f>
        <v>5.1257669999999998E-11</v>
      </c>
      <c r="M37" s="1">
        <f t="shared" si="1"/>
        <v>4.2948554000000006E-15</v>
      </c>
      <c r="N37" s="1">
        <f t="shared" ref="N37:N52" si="21">J37*0.000000016/L37/4/2</f>
        <v>8.3789516768905032E-5</v>
      </c>
      <c r="O37" s="1"/>
      <c r="P37" t="s">
        <v>45</v>
      </c>
      <c r="Q37" s="1">
        <v>5.8110109999999999E-11</v>
      </c>
      <c r="R37" t="s">
        <v>29</v>
      </c>
      <c r="T37" s="1"/>
      <c r="W37" s="1"/>
    </row>
    <row r="38" spans="1:23">
      <c r="A38" t="s">
        <v>46</v>
      </c>
      <c r="B38" s="1">
        <v>2.867944E-6</v>
      </c>
      <c r="C38" t="s">
        <v>30</v>
      </c>
      <c r="F38" t="s">
        <v>46</v>
      </c>
      <c r="G38" s="1">
        <v>2.1582139999999999E-8</v>
      </c>
      <c r="H38" t="s">
        <v>30</v>
      </c>
      <c r="J38" s="1">
        <f>B38-$G$37</f>
        <v>2.0976787000000001E-6</v>
      </c>
      <c r="L38" s="1">
        <f>T71</f>
        <v>5.3030524999999996E-11</v>
      </c>
      <c r="M38" s="1">
        <f t="shared" si="1"/>
        <v>4.1953574000000001E-15</v>
      </c>
      <c r="N38" s="1">
        <f t="shared" si="21"/>
        <v>7.9112122687829321E-5</v>
      </c>
      <c r="O38" s="1"/>
      <c r="P38" t="s">
        <v>45</v>
      </c>
      <c r="Q38" s="1">
        <v>7.24319E-11</v>
      </c>
      <c r="R38" t="s">
        <v>30</v>
      </c>
      <c r="T38" s="1">
        <f t="shared" si="20"/>
        <v>6.6428730000000001E-11</v>
      </c>
      <c r="W38" s="1"/>
    </row>
    <row r="39" spans="1:23">
      <c r="A39" t="s">
        <v>46</v>
      </c>
      <c r="B39" s="1">
        <v>2.8920750000000002E-6</v>
      </c>
      <c r="C39" t="s">
        <v>31</v>
      </c>
      <c r="F39" t="s">
        <v>46</v>
      </c>
      <c r="G39" s="1">
        <v>3.1176980000000002E-8</v>
      </c>
      <c r="H39" t="s">
        <v>31</v>
      </c>
      <c r="J39" s="1">
        <f t="shared" ref="J39:J47" si="22">B39-$G$37</f>
        <v>2.1218097000000002E-6</v>
      </c>
      <c r="L39" s="1">
        <f>T73</f>
        <v>5.2140589999999998E-11</v>
      </c>
      <c r="M39" s="1">
        <f t="shared" si="1"/>
        <v>4.243619400000001E-15</v>
      </c>
      <c r="N39" s="1">
        <f t="shared" si="21"/>
        <v>8.1388020350364298E-5</v>
      </c>
      <c r="O39" s="1"/>
      <c r="P39" t="s">
        <v>45</v>
      </c>
      <c r="Q39" s="1">
        <v>6.0425560000000001E-11</v>
      </c>
      <c r="R39" t="s">
        <v>30</v>
      </c>
      <c r="T39" s="1"/>
      <c r="W39" s="1"/>
    </row>
    <row r="40" spans="1:23">
      <c r="A40" t="s">
        <v>46</v>
      </c>
      <c r="B40" s="1">
        <v>2.900452E-6</v>
      </c>
      <c r="C40" t="s">
        <v>32</v>
      </c>
      <c r="F40" t="s">
        <v>46</v>
      </c>
      <c r="G40" s="1">
        <v>3.8658000000000001E-8</v>
      </c>
      <c r="H40" t="s">
        <v>32</v>
      </c>
      <c r="J40" s="1">
        <f t="shared" si="22"/>
        <v>2.1301867E-6</v>
      </c>
      <c r="L40" s="1">
        <f>T75</f>
        <v>5.1843810000000001E-11</v>
      </c>
      <c r="M40" s="1">
        <f t="shared" si="1"/>
        <v>4.2603734000000004E-15</v>
      </c>
      <c r="N40" s="1">
        <f t="shared" si="21"/>
        <v>8.2177089222416344E-5</v>
      </c>
      <c r="O40" s="1"/>
      <c r="P40" t="s">
        <v>45</v>
      </c>
      <c r="Q40" s="1">
        <v>7.1761299999999994E-11</v>
      </c>
      <c r="R40" t="s">
        <v>31</v>
      </c>
      <c r="T40" s="1">
        <f t="shared" si="20"/>
        <v>6.5514860000000003E-11</v>
      </c>
      <c r="W40" s="1"/>
    </row>
    <row r="41" spans="1:23">
      <c r="A41" t="s">
        <v>46</v>
      </c>
      <c r="B41" s="1">
        <v>2.9046859999999999E-6</v>
      </c>
      <c r="C41" t="s">
        <v>33</v>
      </c>
      <c r="F41" t="s">
        <v>46</v>
      </c>
      <c r="G41" s="1">
        <v>4.5030929999999999E-8</v>
      </c>
      <c r="H41" t="s">
        <v>33</v>
      </c>
      <c r="J41" s="1">
        <f t="shared" si="22"/>
        <v>2.1344207E-6</v>
      </c>
      <c r="L41" s="1">
        <f>T77</f>
        <v>5.1694785000000001E-11</v>
      </c>
      <c r="M41" s="1">
        <f t="shared" si="1"/>
        <v>4.2688413999999999E-15</v>
      </c>
      <c r="N41" s="1">
        <f t="shared" si="21"/>
        <v>8.2577795806675663E-5</v>
      </c>
      <c r="O41" s="1"/>
      <c r="P41" t="s">
        <v>45</v>
      </c>
      <c r="Q41" s="1">
        <v>5.9268419999999998E-11</v>
      </c>
      <c r="R41" t="s">
        <v>31</v>
      </c>
      <c r="T41" s="1"/>
      <c r="W41" s="1"/>
    </row>
    <row r="42" spans="1:23">
      <c r="A42" t="s">
        <v>46</v>
      </c>
      <c r="B42" s="1">
        <v>2.9072739999999998E-6</v>
      </c>
      <c r="C42" t="s">
        <v>34</v>
      </c>
      <c r="F42" t="s">
        <v>46</v>
      </c>
      <c r="G42" s="1">
        <v>5.0688350000000003E-8</v>
      </c>
      <c r="H42" t="s">
        <v>34</v>
      </c>
      <c r="J42" s="1">
        <f t="shared" si="22"/>
        <v>2.1370086999999998E-6</v>
      </c>
      <c r="L42" s="1">
        <f>T79</f>
        <v>5.1609414999999995E-11</v>
      </c>
      <c r="M42" s="1">
        <f t="shared" si="1"/>
        <v>4.2740173999999997E-15</v>
      </c>
      <c r="N42" s="1">
        <f t="shared" si="21"/>
        <v>8.2814684103665965E-5</v>
      </c>
      <c r="O42" s="1"/>
      <c r="P42" t="s">
        <v>45</v>
      </c>
      <c r="Q42" s="1">
        <v>7.1546339999999995E-11</v>
      </c>
      <c r="R42" t="s">
        <v>32</v>
      </c>
      <c r="T42" s="1">
        <f t="shared" si="20"/>
        <v>6.5212544999999989E-11</v>
      </c>
      <c r="W42" s="1"/>
    </row>
    <row r="43" spans="1:23">
      <c r="A43" t="s">
        <v>46</v>
      </c>
      <c r="B43" s="1">
        <v>2.934507E-6</v>
      </c>
      <c r="C43" t="s">
        <v>35</v>
      </c>
      <c r="F43" t="s">
        <v>46</v>
      </c>
      <c r="G43" s="1">
        <v>2.0022789999999999E-7</v>
      </c>
      <c r="H43" t="s">
        <v>35</v>
      </c>
      <c r="J43" s="1">
        <f t="shared" si="22"/>
        <v>2.1642417E-6</v>
      </c>
      <c r="L43" s="1">
        <f>T81</f>
        <v>6.3607694999999995E-11</v>
      </c>
      <c r="M43" s="1">
        <f t="shared" si="1"/>
        <v>4.3284834000000007E-15</v>
      </c>
      <c r="N43" s="1">
        <f t="shared" si="21"/>
        <v>6.8049681724829066E-5</v>
      </c>
      <c r="O43" s="1"/>
      <c r="P43" t="s">
        <v>45</v>
      </c>
      <c r="Q43" s="1">
        <v>5.8878749999999997E-11</v>
      </c>
      <c r="R43" t="s">
        <v>32</v>
      </c>
      <c r="T43" s="1"/>
      <c r="W43" s="1"/>
    </row>
    <row r="44" spans="1:23">
      <c r="A44" t="s">
        <v>46</v>
      </c>
      <c r="B44" s="1">
        <v>2.9242310000000001E-6</v>
      </c>
      <c r="C44" t="s">
        <v>36</v>
      </c>
      <c r="F44" t="s">
        <v>46</v>
      </c>
      <c r="G44" s="1">
        <v>2.3460549999999999E-7</v>
      </c>
      <c r="H44" t="s">
        <v>36</v>
      </c>
      <c r="J44" s="1">
        <f t="shared" si="22"/>
        <v>2.1539657000000001E-6</v>
      </c>
      <c r="L44" s="1">
        <f>T83</f>
        <v>5.6913219999999998E-11</v>
      </c>
      <c r="M44" s="1">
        <f t="shared" si="1"/>
        <v>4.3079314000000003E-15</v>
      </c>
      <c r="N44" s="1">
        <f t="shared" si="21"/>
        <v>7.5692983106561185E-5</v>
      </c>
      <c r="O44" s="1"/>
      <c r="P44" t="s">
        <v>45</v>
      </c>
      <c r="Q44" s="1">
        <v>7.1438039999999994E-11</v>
      </c>
      <c r="R44" t="s">
        <v>33</v>
      </c>
      <c r="T44" s="1">
        <f t="shared" si="20"/>
        <v>6.5057699999999997E-11</v>
      </c>
      <c r="W44" s="1"/>
    </row>
    <row r="45" spans="1:23">
      <c r="A45" t="s">
        <v>46</v>
      </c>
      <c r="B45" s="1">
        <v>2.9217119999999998E-6</v>
      </c>
      <c r="C45" t="s">
        <v>37</v>
      </c>
      <c r="F45" t="s">
        <v>46</v>
      </c>
      <c r="G45" s="1">
        <v>2.571899E-7</v>
      </c>
      <c r="H45" t="s">
        <v>37</v>
      </c>
      <c r="J45" s="1">
        <f t="shared" si="22"/>
        <v>2.1514466999999998E-6</v>
      </c>
      <c r="L45" s="1">
        <f>T85</f>
        <v>5.4921269999999999E-11</v>
      </c>
      <c r="M45" s="1">
        <f t="shared" si="1"/>
        <v>4.3028934000000002E-15</v>
      </c>
      <c r="N45" s="1">
        <f t="shared" si="21"/>
        <v>7.8346575015472152E-5</v>
      </c>
      <c r="O45" s="1"/>
      <c r="P45" t="s">
        <v>45</v>
      </c>
      <c r="Q45" s="1">
        <v>5.8677359999999999E-11</v>
      </c>
      <c r="R45" t="s">
        <v>33</v>
      </c>
      <c r="T45" s="1"/>
      <c r="W45" s="1"/>
    </row>
    <row r="46" spans="1:23">
      <c r="A46" t="s">
        <v>46</v>
      </c>
      <c r="B46" s="1">
        <v>2.9205670000000002E-6</v>
      </c>
      <c r="C46" t="s">
        <v>38</v>
      </c>
      <c r="F46" t="s">
        <v>46</v>
      </c>
      <c r="G46" s="1">
        <v>2.7461229999999997E-7</v>
      </c>
      <c r="H46" t="s">
        <v>38</v>
      </c>
      <c r="J46" s="1">
        <f t="shared" si="22"/>
        <v>2.1503017000000002E-6</v>
      </c>
      <c r="L46" s="1">
        <f>T87</f>
        <v>5.3963514999999994E-11</v>
      </c>
      <c r="M46" s="1">
        <f t="shared" si="1"/>
        <v>4.3006034000000007E-15</v>
      </c>
      <c r="N46" s="1">
        <f t="shared" si="21"/>
        <v>7.9694649245884024E-5</v>
      </c>
      <c r="O46" s="1"/>
      <c r="P46" t="s">
        <v>45</v>
      </c>
      <c r="Q46" s="1">
        <v>7.1372720000000001E-11</v>
      </c>
      <c r="R46" t="s">
        <v>34</v>
      </c>
      <c r="T46" s="1">
        <f t="shared" si="20"/>
        <v>6.4969350000000009E-11</v>
      </c>
      <c r="W46" s="1"/>
    </row>
    <row r="47" spans="1:23">
      <c r="A47" t="s">
        <v>46</v>
      </c>
      <c r="B47" s="1">
        <v>2.9198509999999999E-6</v>
      </c>
      <c r="C47" t="s">
        <v>39</v>
      </c>
      <c r="F47" t="s">
        <v>46</v>
      </c>
      <c r="G47" s="1">
        <v>2.8903160000000002E-7</v>
      </c>
      <c r="H47" t="s">
        <v>39</v>
      </c>
      <c r="J47" s="1">
        <f t="shared" si="22"/>
        <v>2.1495856999999999E-6</v>
      </c>
      <c r="L47" s="1">
        <f>T89</f>
        <v>5.3405615000000002E-11</v>
      </c>
      <c r="M47" s="1">
        <f t="shared" si="1"/>
        <v>4.2991713999999998E-15</v>
      </c>
      <c r="N47" s="1">
        <f t="shared" si="21"/>
        <v>8.0500363117248989E-5</v>
      </c>
      <c r="O47" s="1"/>
      <c r="P47" t="s">
        <v>45</v>
      </c>
      <c r="Q47" s="1">
        <v>5.8565980000000004E-11</v>
      </c>
      <c r="R47" t="s">
        <v>34</v>
      </c>
      <c r="T47" s="1"/>
      <c r="W47" s="1"/>
    </row>
    <row r="48" spans="1:23">
      <c r="A48" t="s">
        <v>46</v>
      </c>
      <c r="B48" s="1">
        <v>3.220548E-6</v>
      </c>
      <c r="C48" t="s">
        <v>40</v>
      </c>
      <c r="F48" t="s">
        <v>46</v>
      </c>
      <c r="G48" s="1">
        <v>9.6014249999999996E-8</v>
      </c>
      <c r="H48" t="s">
        <v>40</v>
      </c>
      <c r="J48" s="1">
        <f t="shared" si="8"/>
        <v>3.1245337500000001E-6</v>
      </c>
      <c r="L48" s="1">
        <f>T91</f>
        <v>1.5705350000000002E-10</v>
      </c>
      <c r="M48" s="1">
        <f t="shared" si="1"/>
        <v>6.2490675000000008E-15</v>
      </c>
      <c r="N48" s="1">
        <f t="shared" si="21"/>
        <v>3.9789418892288296E-5</v>
      </c>
      <c r="O48" s="1"/>
      <c r="P48" t="s">
        <v>45</v>
      </c>
      <c r="Q48" s="1">
        <v>8.0606619999999994E-11</v>
      </c>
      <c r="R48" t="s">
        <v>35</v>
      </c>
      <c r="T48" s="1">
        <f t="shared" si="20"/>
        <v>7.8585490000000004E-11</v>
      </c>
      <c r="W48" s="1"/>
    </row>
    <row r="49" spans="1:23">
      <c r="A49" t="s">
        <v>46</v>
      </c>
      <c r="B49" s="1">
        <v>4.0921619999999998E-6</v>
      </c>
      <c r="C49" t="s">
        <v>41</v>
      </c>
      <c r="F49" t="s">
        <v>46</v>
      </c>
      <c r="G49" s="1">
        <v>1.157997E-7</v>
      </c>
      <c r="H49" t="s">
        <v>41</v>
      </c>
      <c r="J49" s="1">
        <f t="shared" si="8"/>
        <v>3.9763622999999998E-6</v>
      </c>
      <c r="L49" s="1">
        <f>T93</f>
        <v>1.4901924999999999E-10</v>
      </c>
      <c r="M49" s="1">
        <f t="shared" si="1"/>
        <v>7.9527246000000003E-15</v>
      </c>
      <c r="N49" s="1">
        <f t="shared" si="21"/>
        <v>5.3367095861776253E-5</v>
      </c>
      <c r="O49" s="1"/>
      <c r="P49" t="s">
        <v>45</v>
      </c>
      <c r="Q49" s="1">
        <v>7.6564360000000002E-11</v>
      </c>
      <c r="R49" t="s">
        <v>35</v>
      </c>
      <c r="T49" s="1"/>
      <c r="W49" s="1"/>
    </row>
    <row r="50" spans="1:23">
      <c r="A50" t="s">
        <v>46</v>
      </c>
      <c r="B50" s="1">
        <v>4.9622230000000001E-6</v>
      </c>
      <c r="C50" t="s">
        <v>42</v>
      </c>
      <c r="F50" t="s">
        <v>46</v>
      </c>
      <c r="G50" s="1">
        <v>1.353166E-7</v>
      </c>
      <c r="H50" t="s">
        <v>42</v>
      </c>
      <c r="J50" s="1">
        <f t="shared" si="8"/>
        <v>4.8269063999999998E-6</v>
      </c>
      <c r="L50" s="1">
        <f>T95</f>
        <v>1.621439E-10</v>
      </c>
      <c r="M50" s="1">
        <f t="shared" si="1"/>
        <v>9.6538128000000001E-15</v>
      </c>
      <c r="N50" s="1">
        <f t="shared" si="21"/>
        <v>5.9538550633110469E-5</v>
      </c>
      <c r="O50" s="1"/>
      <c r="P50" t="s">
        <v>45</v>
      </c>
      <c r="Q50" s="1">
        <v>7.5535599999999998E-11</v>
      </c>
      <c r="R50" t="s">
        <v>36</v>
      </c>
      <c r="T50" s="1">
        <f t="shared" si="20"/>
        <v>7.0984264999999997E-11</v>
      </c>
      <c r="W50" s="1"/>
    </row>
    <row r="51" spans="1:23">
      <c r="A51" t="s">
        <v>46</v>
      </c>
      <c r="B51" s="1">
        <v>5.8318190000000001E-6</v>
      </c>
      <c r="C51" t="s">
        <v>43</v>
      </c>
      <c r="F51" t="s">
        <v>46</v>
      </c>
      <c r="G51" s="1">
        <v>1.546723E-7</v>
      </c>
      <c r="H51" t="s">
        <v>43</v>
      </c>
      <c r="J51" s="1">
        <f t="shared" si="8"/>
        <v>5.6771466999999998E-6</v>
      </c>
      <c r="L51" s="1">
        <f>T97</f>
        <v>1.8052704999999999E-10</v>
      </c>
      <c r="M51" s="1">
        <f t="shared" si="1"/>
        <v>1.13542934E-14</v>
      </c>
      <c r="N51" s="1">
        <f t="shared" si="21"/>
        <v>6.2895247000380286E-5</v>
      </c>
      <c r="O51" s="1"/>
      <c r="P51" t="s">
        <v>45</v>
      </c>
      <c r="Q51" s="1">
        <v>6.6432929999999995E-11</v>
      </c>
      <c r="R51" t="s">
        <v>36</v>
      </c>
      <c r="T51" s="1"/>
      <c r="W51" s="1"/>
    </row>
    <row r="52" spans="1:23">
      <c r="A52" t="s">
        <v>46</v>
      </c>
      <c r="B52" s="1">
        <v>6.700413E-6</v>
      </c>
      <c r="C52" t="s">
        <v>44</v>
      </c>
      <c r="F52" t="s">
        <v>46</v>
      </c>
      <c r="G52" s="1">
        <v>1.7391190000000001E-7</v>
      </c>
      <c r="H52" t="s">
        <v>44</v>
      </c>
      <c r="J52" s="1">
        <f t="shared" si="8"/>
        <v>6.5265011000000003E-6</v>
      </c>
      <c r="L52" s="1">
        <f>T99</f>
        <v>2.0134930000000002E-10</v>
      </c>
      <c r="M52" s="1">
        <f t="shared" si="1"/>
        <v>1.3053002199999999E-14</v>
      </c>
      <c r="N52" s="1">
        <f t="shared" si="21"/>
        <v>6.4827651250836226E-5</v>
      </c>
      <c r="O52" s="1"/>
      <c r="P52" t="s">
        <v>45</v>
      </c>
      <c r="Q52" s="1">
        <v>7.3987490000000006E-11</v>
      </c>
      <c r="R52" t="s">
        <v>37</v>
      </c>
      <c r="T52" s="1">
        <f t="shared" si="20"/>
        <v>6.8735800000000005E-11</v>
      </c>
      <c r="W52" s="1"/>
    </row>
    <row r="53" spans="1:23">
      <c r="A53" t="s">
        <v>27</v>
      </c>
      <c r="B53" s="1"/>
      <c r="G53" s="1"/>
      <c r="J53" s="1"/>
      <c r="M53" s="1"/>
      <c r="N53" s="1"/>
      <c r="O53" s="1"/>
      <c r="P53" t="s">
        <v>45</v>
      </c>
      <c r="Q53" s="1">
        <v>6.3484110000000004E-11</v>
      </c>
      <c r="R53" t="s">
        <v>37</v>
      </c>
      <c r="T53" s="1"/>
    </row>
    <row r="54" spans="1:23">
      <c r="A54" t="s">
        <v>47</v>
      </c>
      <c r="B54" s="1">
        <v>1.0833210000000001E-5</v>
      </c>
      <c r="C54" t="s">
        <v>29</v>
      </c>
      <c r="F54" t="s">
        <v>47</v>
      </c>
      <c r="G54" s="1">
        <v>9.2965270000000004E-6</v>
      </c>
      <c r="H54" t="s">
        <v>29</v>
      </c>
      <c r="J54" s="1">
        <f t="shared" ref="J54:J63" si="23">B54-$G$54</f>
        <v>1.5366830000000002E-6</v>
      </c>
      <c r="L54" s="1">
        <f>T102</f>
        <v>3.8330810000000001E-11</v>
      </c>
      <c r="M54" s="1">
        <f t="shared" si="1"/>
        <v>3.0733660000000008E-15</v>
      </c>
      <c r="N54" s="1">
        <f>J54*0.000000016/L54/4/2</f>
        <v>8.0180043155884283E-5</v>
      </c>
      <c r="O54" s="1"/>
      <c r="P54" t="s">
        <v>45</v>
      </c>
      <c r="Q54" s="1">
        <v>7.3245520000000004E-11</v>
      </c>
      <c r="R54" t="s">
        <v>38</v>
      </c>
      <c r="T54" s="1">
        <f t="shared" si="20"/>
        <v>6.766219E-11</v>
      </c>
      <c r="W54" s="1"/>
    </row>
    <row r="55" spans="1:23">
      <c r="A55" t="s">
        <v>47</v>
      </c>
      <c r="B55" s="1">
        <v>1.05381E-5</v>
      </c>
      <c r="C55" t="s">
        <v>30</v>
      </c>
      <c r="F55" t="s">
        <v>47</v>
      </c>
      <c r="G55" s="1">
        <v>1.178705E-7</v>
      </c>
      <c r="H55" t="s">
        <v>30</v>
      </c>
      <c r="J55" s="1">
        <f t="shared" ref="J55:J60" si="24">B55-$G$54</f>
        <v>1.2415729999999996E-6</v>
      </c>
      <c r="L55" s="1">
        <f>T104</f>
        <v>4.0421179999999997E-11</v>
      </c>
      <c r="M55" s="1">
        <f t="shared" si="1"/>
        <v>2.4831459999999993E-15</v>
      </c>
      <c r="N55" s="1">
        <f t="shared" ref="N55:N69" si="25">J55*0.000000016/L55/4/2</f>
        <v>6.1431803821659816E-5</v>
      </c>
      <c r="O55" s="1"/>
      <c r="P55" t="s">
        <v>45</v>
      </c>
      <c r="Q55" s="1">
        <v>6.2078859999999995E-11</v>
      </c>
      <c r="R55" t="s">
        <v>38</v>
      </c>
      <c r="T55" s="1"/>
      <c r="W55" s="1"/>
    </row>
    <row r="56" spans="1:23">
      <c r="A56" t="s">
        <v>47</v>
      </c>
      <c r="B56" s="1">
        <v>1.067916E-5</v>
      </c>
      <c r="C56" t="s">
        <v>31</v>
      </c>
      <c r="F56" t="s">
        <v>47</v>
      </c>
      <c r="G56" s="1">
        <v>1.646805E-7</v>
      </c>
      <c r="H56" t="s">
        <v>31</v>
      </c>
      <c r="J56" s="1">
        <f t="shared" si="24"/>
        <v>1.3826329999999995E-6</v>
      </c>
      <c r="L56" s="1">
        <f>T106</f>
        <v>3.9385845000000005E-11</v>
      </c>
      <c r="M56" s="1">
        <f t="shared" si="1"/>
        <v>2.7652659999999992E-15</v>
      </c>
      <c r="N56" s="1">
        <f t="shared" si="25"/>
        <v>7.0209640036921863E-5</v>
      </c>
      <c r="O56" s="1"/>
      <c r="P56" t="s">
        <v>45</v>
      </c>
      <c r="Q56" s="1">
        <v>7.2802059999999997E-11</v>
      </c>
      <c r="R56" t="s">
        <v>39</v>
      </c>
      <c r="T56" s="1">
        <f t="shared" si="20"/>
        <v>6.7030070000000002E-11</v>
      </c>
      <c r="W56" s="1"/>
    </row>
    <row r="57" spans="1:23">
      <c r="A57" t="s">
        <v>47</v>
      </c>
      <c r="B57" s="1">
        <v>1.0727920000000001E-5</v>
      </c>
      <c r="C57" t="s">
        <v>32</v>
      </c>
      <c r="F57" t="s">
        <v>47</v>
      </c>
      <c r="G57" s="1">
        <v>2.0015600000000001E-7</v>
      </c>
      <c r="H57" t="s">
        <v>32</v>
      </c>
      <c r="J57" s="1">
        <f t="shared" si="24"/>
        <v>1.4313930000000004E-6</v>
      </c>
      <c r="L57" s="1">
        <f>T108</f>
        <v>3.9038745000000001E-11</v>
      </c>
      <c r="M57" s="1">
        <f t="shared" si="1"/>
        <v>2.8627860000000004E-15</v>
      </c>
      <c r="N57" s="1">
        <f t="shared" si="25"/>
        <v>7.3331916791894835E-5</v>
      </c>
      <c r="O57" s="1"/>
      <c r="P57" t="s">
        <v>45</v>
      </c>
      <c r="Q57" s="1">
        <v>6.1258079999999994E-11</v>
      </c>
      <c r="R57" t="s">
        <v>39</v>
      </c>
      <c r="T57" s="1"/>
      <c r="W57" s="1"/>
    </row>
    <row r="58" spans="1:23">
      <c r="A58" t="s">
        <v>47</v>
      </c>
      <c r="B58" s="1">
        <v>1.0752670000000001E-5</v>
      </c>
      <c r="C58" t="s">
        <v>33</v>
      </c>
      <c r="F58" t="s">
        <v>47</v>
      </c>
      <c r="G58" s="1">
        <v>2.298413E-7</v>
      </c>
      <c r="H58" t="s">
        <v>33</v>
      </c>
      <c r="J58" s="1">
        <f t="shared" si="24"/>
        <v>1.4561430000000005E-6</v>
      </c>
      <c r="L58" s="1">
        <f>T110</f>
        <v>3.8864549999999998E-11</v>
      </c>
      <c r="M58" s="1">
        <f t="shared" si="1"/>
        <v>2.912286000000001E-15</v>
      </c>
      <c r="N58" s="1">
        <f t="shared" si="25"/>
        <v>7.4934252422837811E-5</v>
      </c>
      <c r="O58" s="1"/>
      <c r="P58" t="s">
        <v>45</v>
      </c>
      <c r="Q58" s="1">
        <v>2.1088440000000001E-10</v>
      </c>
      <c r="R58" t="s">
        <v>40</v>
      </c>
      <c r="T58" s="1">
        <f t="shared" si="20"/>
        <v>1.8692609999999999E-10</v>
      </c>
      <c r="W58" s="1"/>
    </row>
    <row r="59" spans="1:23">
      <c r="A59" t="s">
        <v>47</v>
      </c>
      <c r="B59" s="1">
        <v>1.076763E-5</v>
      </c>
      <c r="C59" t="s">
        <v>34</v>
      </c>
      <c r="F59" t="s">
        <v>47</v>
      </c>
      <c r="G59" s="1">
        <v>2.5586210000000001E-7</v>
      </c>
      <c r="H59" t="s">
        <v>34</v>
      </c>
      <c r="J59" s="1">
        <f t="shared" si="24"/>
        <v>1.4711030000000001E-6</v>
      </c>
      <c r="L59" s="1">
        <f>T112</f>
        <v>3.8759725E-11</v>
      </c>
      <c r="M59" s="1">
        <f t="shared" si="1"/>
        <v>2.9422060000000005E-15</v>
      </c>
      <c r="N59" s="1">
        <f t="shared" si="25"/>
        <v>7.5908846102494293E-5</v>
      </c>
      <c r="O59" s="1"/>
      <c r="P59" t="s">
        <v>45</v>
      </c>
      <c r="Q59" s="1">
        <v>1.629678E-10</v>
      </c>
      <c r="R59" t="s">
        <v>40</v>
      </c>
      <c r="T59" s="1"/>
      <c r="W59" s="1"/>
    </row>
    <row r="60" spans="1:23">
      <c r="A60" t="s">
        <v>47</v>
      </c>
      <c r="B60" s="1">
        <v>1.067913E-5</v>
      </c>
      <c r="C60" t="s">
        <v>35</v>
      </c>
      <c r="F60" t="s">
        <v>47</v>
      </c>
      <c r="G60" s="1">
        <v>1.419389E-6</v>
      </c>
      <c r="H60" t="s">
        <v>35</v>
      </c>
      <c r="J60" s="1">
        <f t="shared" si="24"/>
        <v>1.3826029999999991E-6</v>
      </c>
      <c r="L60" s="1">
        <f>T114</f>
        <v>5.09833E-11</v>
      </c>
      <c r="M60" s="1">
        <f t="shared" si="1"/>
        <v>2.7652059999999986E-15</v>
      </c>
      <c r="N60" s="1">
        <f t="shared" si="25"/>
        <v>5.4237485608032406E-5</v>
      </c>
      <c r="O60" s="1"/>
      <c r="P60" t="s">
        <v>45</v>
      </c>
      <c r="Q60" s="1">
        <v>2.0271670000000001E-10</v>
      </c>
      <c r="R60" t="s">
        <v>41</v>
      </c>
      <c r="T60" s="1">
        <f t="shared" si="20"/>
        <v>1.8104214999999999E-10</v>
      </c>
      <c r="W60" s="1"/>
    </row>
    <row r="61" spans="1:23">
      <c r="A61" t="s">
        <v>47</v>
      </c>
      <c r="B61" s="1">
        <v>1.0752670000000001E-5</v>
      </c>
      <c r="C61" t="s">
        <v>36</v>
      </c>
      <c r="F61" t="s">
        <v>47</v>
      </c>
      <c r="G61" s="1">
        <v>1.616142E-6</v>
      </c>
      <c r="H61" t="s">
        <v>36</v>
      </c>
      <c r="J61" s="1">
        <f t="shared" si="23"/>
        <v>1.4561430000000005E-6</v>
      </c>
      <c r="L61" s="1">
        <f>T116</f>
        <v>4.4119145000000003E-11</v>
      </c>
      <c r="M61" s="1">
        <f t="shared" si="1"/>
        <v>2.9122860000000006E-15</v>
      </c>
      <c r="N61" s="1">
        <f t="shared" si="25"/>
        <v>6.6009574754905166E-5</v>
      </c>
      <c r="O61" s="1"/>
      <c r="P61" t="s">
        <v>45</v>
      </c>
      <c r="Q61" s="1">
        <v>1.593676E-10</v>
      </c>
      <c r="R61" t="s">
        <v>41</v>
      </c>
      <c r="T61" s="1"/>
      <c r="W61" s="1"/>
    </row>
    <row r="62" spans="1:23">
      <c r="A62" t="s">
        <v>47</v>
      </c>
      <c r="B62" s="1">
        <v>1.077746E-5</v>
      </c>
      <c r="C62" t="s">
        <v>37</v>
      </c>
      <c r="F62" t="s">
        <v>47</v>
      </c>
      <c r="G62" s="1">
        <v>1.7448199999999999E-6</v>
      </c>
      <c r="H62" t="s">
        <v>37</v>
      </c>
      <c r="J62" s="1">
        <f t="shared" si="23"/>
        <v>1.4809329999999999E-6</v>
      </c>
      <c r="L62" s="1">
        <f>T118</f>
        <v>4.2092085000000002E-11</v>
      </c>
      <c r="M62" s="1">
        <f t="shared" si="1"/>
        <v>2.9618659999999997E-15</v>
      </c>
      <c r="N62" s="1">
        <f t="shared" si="25"/>
        <v>7.0366340845315686E-5</v>
      </c>
      <c r="O62" s="1"/>
      <c r="P62" t="s">
        <v>45</v>
      </c>
      <c r="Q62" s="1">
        <v>2.212528E-10</v>
      </c>
      <c r="R62" t="s">
        <v>42</v>
      </c>
      <c r="T62" s="1">
        <f t="shared" si="20"/>
        <v>1.9882144999999999E-10</v>
      </c>
      <c r="W62" s="1"/>
    </row>
    <row r="63" spans="1:23">
      <c r="A63" t="s">
        <v>47</v>
      </c>
      <c r="B63" s="1">
        <v>1.078998E-5</v>
      </c>
      <c r="C63" t="s">
        <v>38</v>
      </c>
      <c r="F63" t="s">
        <v>47</v>
      </c>
      <c r="G63" s="1">
        <v>1.8443639999999999E-6</v>
      </c>
      <c r="H63" t="s">
        <v>38</v>
      </c>
      <c r="J63" s="1">
        <f t="shared" si="23"/>
        <v>1.4934529999999999E-6</v>
      </c>
      <c r="L63" s="1">
        <f>T120</f>
        <v>4.1115970000000003E-11</v>
      </c>
      <c r="M63" s="1">
        <f t="shared" si="1"/>
        <v>2.9869060000000006E-15</v>
      </c>
      <c r="N63" s="1">
        <f t="shared" si="25"/>
        <v>7.2645884312105496E-5</v>
      </c>
      <c r="O63" s="1"/>
      <c r="P63" t="s">
        <v>45</v>
      </c>
      <c r="Q63" s="1">
        <v>1.763901E-10</v>
      </c>
      <c r="R63" t="s">
        <v>42</v>
      </c>
      <c r="T63" s="1"/>
      <c r="W63" s="1"/>
    </row>
    <row r="64" spans="1:23">
      <c r="A64" t="s">
        <v>47</v>
      </c>
      <c r="B64" s="1">
        <v>1.07976E-5</v>
      </c>
      <c r="C64" t="s">
        <v>39</v>
      </c>
      <c r="F64" t="s">
        <v>47</v>
      </c>
      <c r="G64" s="1">
        <v>1.9270579999999998E-6</v>
      </c>
      <c r="H64" t="s">
        <v>39</v>
      </c>
      <c r="J64" s="1">
        <f>B64-$G$54</f>
        <v>1.5010729999999994E-6</v>
      </c>
      <c r="L64" s="1">
        <f>T122</f>
        <v>4.0545065000000006E-11</v>
      </c>
      <c r="M64" s="1">
        <f t="shared" si="1"/>
        <v>3.0021459999999992E-15</v>
      </c>
      <c r="N64" s="1">
        <f t="shared" si="25"/>
        <v>7.4044671034563606E-5</v>
      </c>
      <c r="O64" s="1"/>
      <c r="P64" t="s">
        <v>45</v>
      </c>
      <c r="Q64" s="1">
        <v>2.4575689999999998E-10</v>
      </c>
      <c r="R64" t="s">
        <v>43</v>
      </c>
      <c r="T64" s="1">
        <f t="shared" si="20"/>
        <v>2.2237699999999999E-10</v>
      </c>
      <c r="W64" s="1"/>
    </row>
    <row r="65" spans="1:23">
      <c r="A65" t="s">
        <v>47</v>
      </c>
      <c r="B65" s="1">
        <v>3.4097760000000001E-6</v>
      </c>
      <c r="C65" t="s">
        <v>40</v>
      </c>
      <c r="F65" t="s">
        <v>47</v>
      </c>
      <c r="G65" s="1">
        <v>1.319407E-6</v>
      </c>
      <c r="H65" t="s">
        <v>40</v>
      </c>
      <c r="J65" s="1">
        <f t="shared" si="8"/>
        <v>2.0903690000000001E-6</v>
      </c>
      <c r="L65" s="1">
        <f>T124</f>
        <v>1.3114849999999999E-10</v>
      </c>
      <c r="M65" s="1">
        <f t="shared" si="1"/>
        <v>4.1807380000000005E-15</v>
      </c>
      <c r="N65" s="1">
        <f t="shared" si="25"/>
        <v>3.1877894142899085E-5</v>
      </c>
      <c r="O65" s="1"/>
      <c r="P65" t="s">
        <v>45</v>
      </c>
      <c r="Q65" s="1">
        <v>1.9899709999999999E-10</v>
      </c>
      <c r="R65" t="s">
        <v>43</v>
      </c>
      <c r="T65" s="1"/>
      <c r="W65" s="1"/>
    </row>
    <row r="66" spans="1:23">
      <c r="A66" t="s">
        <v>47</v>
      </c>
      <c r="B66" s="1">
        <v>4.3510980000000001E-6</v>
      </c>
      <c r="C66" t="s">
        <v>41</v>
      </c>
      <c r="F66" t="s">
        <v>47</v>
      </c>
      <c r="G66" s="1">
        <v>1.6545E-6</v>
      </c>
      <c r="H66" t="s">
        <v>41</v>
      </c>
      <c r="J66" s="1">
        <f t="shared" si="8"/>
        <v>2.6965980000000001E-6</v>
      </c>
      <c r="L66" s="1">
        <f>T126</f>
        <v>1.2340615E-10</v>
      </c>
      <c r="M66" s="1">
        <f t="shared" si="1"/>
        <v>5.3931960000000009E-15</v>
      </c>
      <c r="N66" s="1">
        <f t="shared" si="25"/>
        <v>4.370281383869443E-5</v>
      </c>
      <c r="O66" s="1"/>
      <c r="P66" t="s">
        <v>45</v>
      </c>
      <c r="Q66" s="1">
        <v>2.7245740000000001E-10</v>
      </c>
      <c r="R66" t="s">
        <v>44</v>
      </c>
      <c r="T66" s="1">
        <f t="shared" si="20"/>
        <v>2.4851295000000001E-10</v>
      </c>
      <c r="W66" s="1"/>
    </row>
    <row r="67" spans="1:23">
      <c r="A67" t="s">
        <v>47</v>
      </c>
      <c r="B67" s="1">
        <v>5.2938589999999998E-6</v>
      </c>
      <c r="C67" t="s">
        <v>42</v>
      </c>
      <c r="F67" t="s">
        <v>47</v>
      </c>
      <c r="G67" s="1">
        <v>1.9872440000000002E-6</v>
      </c>
      <c r="H67" t="s">
        <v>42</v>
      </c>
      <c r="J67" s="1">
        <f t="shared" si="8"/>
        <v>3.3066149999999996E-6</v>
      </c>
      <c r="L67" s="1">
        <f>T128</f>
        <v>1.3401870000000002E-10</v>
      </c>
      <c r="M67" s="1">
        <f t="shared" si="1"/>
        <v>6.6132299999999996E-15</v>
      </c>
      <c r="N67" s="1">
        <f t="shared" si="25"/>
        <v>4.9345576400905239E-5</v>
      </c>
      <c r="O67" s="1"/>
      <c r="P67" t="s">
        <v>45</v>
      </c>
      <c r="Q67" s="1">
        <v>2.2456849999999999E-10</v>
      </c>
      <c r="R67" t="s">
        <v>44</v>
      </c>
      <c r="T67" s="1"/>
      <c r="W67" s="1"/>
    </row>
    <row r="68" spans="1:23">
      <c r="A68" t="s">
        <v>47</v>
      </c>
      <c r="B68" s="1">
        <v>6.2383080000000003E-6</v>
      </c>
      <c r="C68" t="s">
        <v>43</v>
      </c>
      <c r="F68" t="s">
        <v>47</v>
      </c>
      <c r="G68" s="1">
        <v>2.3184160000000001E-6</v>
      </c>
      <c r="H68" t="s">
        <v>43</v>
      </c>
      <c r="J68" s="1">
        <f t="shared" ref="J68:J69" si="26">B68-G68</f>
        <v>3.9198920000000001E-6</v>
      </c>
      <c r="L68" s="1">
        <f>T130</f>
        <v>1.4841650000000001E-10</v>
      </c>
      <c r="M68" s="1">
        <f t="shared" ref="M68:M69" si="27">L68*N68</f>
        <v>7.8397840000000006E-15</v>
      </c>
      <c r="N68" s="1">
        <f t="shared" si="25"/>
        <v>5.2822859991982023E-5</v>
      </c>
      <c r="O68" s="1"/>
      <c r="P68" t="s">
        <v>27</v>
      </c>
      <c r="T68" s="1"/>
      <c r="W68" s="1"/>
    </row>
    <row r="69" spans="1:23">
      <c r="A69" t="s">
        <v>47</v>
      </c>
      <c r="B69" s="1">
        <v>7.1837789999999998E-6</v>
      </c>
      <c r="C69" t="s">
        <v>44</v>
      </c>
      <c r="F69" t="s">
        <v>47</v>
      </c>
      <c r="G69" s="1">
        <v>2.648303E-6</v>
      </c>
      <c r="H69" t="s">
        <v>44</v>
      </c>
      <c r="J69" s="1">
        <f t="shared" si="26"/>
        <v>4.5354760000000002E-6</v>
      </c>
      <c r="L69" s="1">
        <f>T132</f>
        <v>1.6413690000000001E-10</v>
      </c>
      <c r="M69" s="1">
        <f t="shared" si="27"/>
        <v>9.0709520000000016E-15</v>
      </c>
      <c r="N69" s="1">
        <f t="shared" si="25"/>
        <v>5.526455050631516E-5</v>
      </c>
      <c r="O69" s="1"/>
      <c r="P69" t="s">
        <v>46</v>
      </c>
      <c r="Q69" s="1">
        <v>5.6255649999999998E-11</v>
      </c>
      <c r="R69" t="s">
        <v>29</v>
      </c>
      <c r="T69" s="1">
        <f t="shared" ref="T69:T99" si="28">(Q69+Q70)/2</f>
        <v>5.1257669999999998E-11</v>
      </c>
      <c r="W69" s="1"/>
    </row>
    <row r="70" spans="1:23">
      <c r="G70" s="1"/>
      <c r="P70" t="s">
        <v>46</v>
      </c>
      <c r="Q70" s="1">
        <v>4.6259689999999999E-11</v>
      </c>
      <c r="R70" t="s">
        <v>29</v>
      </c>
      <c r="T70" s="1"/>
    </row>
    <row r="71" spans="1:23">
      <c r="G71" s="1"/>
      <c r="P71" t="s">
        <v>46</v>
      </c>
      <c r="Q71" s="1">
        <v>5.7532669999999997E-11</v>
      </c>
      <c r="R71" t="s">
        <v>30</v>
      </c>
      <c r="T71" s="1">
        <f t="shared" si="28"/>
        <v>5.3030524999999996E-11</v>
      </c>
    </row>
    <row r="72" spans="1:23">
      <c r="G72" s="1"/>
      <c r="P72" t="s">
        <v>46</v>
      </c>
      <c r="Q72" s="1">
        <v>4.8528380000000001E-11</v>
      </c>
      <c r="R72" t="s">
        <v>30</v>
      </c>
      <c r="T72" s="1"/>
    </row>
    <row r="73" spans="1:23">
      <c r="P73" t="s">
        <v>46</v>
      </c>
      <c r="Q73" s="1">
        <v>5.6884719999999999E-11</v>
      </c>
      <c r="R73" t="s">
        <v>31</v>
      </c>
      <c r="T73" s="1">
        <f t="shared" si="28"/>
        <v>5.2140589999999998E-11</v>
      </c>
    </row>
    <row r="74" spans="1:23">
      <c r="P74" t="s">
        <v>46</v>
      </c>
      <c r="Q74" s="1">
        <v>4.7396459999999998E-11</v>
      </c>
      <c r="R74" t="s">
        <v>31</v>
      </c>
      <c r="T74" s="1"/>
    </row>
    <row r="75" spans="1:23">
      <c r="P75" t="s">
        <v>46</v>
      </c>
      <c r="Q75" s="1">
        <v>5.6677140000000002E-11</v>
      </c>
      <c r="R75" t="s">
        <v>32</v>
      </c>
      <c r="T75" s="1">
        <f t="shared" si="28"/>
        <v>5.1843810000000001E-11</v>
      </c>
    </row>
    <row r="76" spans="1:23">
      <c r="P76" t="s">
        <v>46</v>
      </c>
      <c r="Q76" s="1">
        <v>4.701048E-11</v>
      </c>
      <c r="R76" t="s">
        <v>32</v>
      </c>
      <c r="T76" s="1"/>
    </row>
    <row r="77" spans="1:23">
      <c r="P77" t="s">
        <v>46</v>
      </c>
      <c r="Q77" s="1">
        <v>5.6573340000000001E-11</v>
      </c>
      <c r="R77" t="s">
        <v>33</v>
      </c>
      <c r="T77" s="1">
        <f t="shared" si="28"/>
        <v>5.1694785000000001E-11</v>
      </c>
    </row>
    <row r="78" spans="1:23">
      <c r="P78" t="s">
        <v>46</v>
      </c>
      <c r="Q78" s="1">
        <v>4.6816230000000001E-11</v>
      </c>
      <c r="R78" t="s">
        <v>33</v>
      </c>
      <c r="T78" s="1"/>
    </row>
    <row r="79" spans="1:23">
      <c r="P79" t="s">
        <v>46</v>
      </c>
      <c r="Q79" s="1">
        <v>5.6510599999999998E-11</v>
      </c>
      <c r="R79" t="s">
        <v>34</v>
      </c>
      <c r="T79" s="1">
        <f t="shared" si="28"/>
        <v>5.1609414999999995E-11</v>
      </c>
    </row>
    <row r="80" spans="1:23">
      <c r="P80" t="s">
        <v>46</v>
      </c>
      <c r="Q80" s="1">
        <v>4.6708229999999999E-11</v>
      </c>
      <c r="R80" t="s">
        <v>34</v>
      </c>
      <c r="T80" s="1"/>
    </row>
    <row r="81" spans="16:20">
      <c r="P81" t="s">
        <v>46</v>
      </c>
      <c r="Q81" s="1">
        <v>6.4293510000000002E-11</v>
      </c>
      <c r="R81" t="s">
        <v>35</v>
      </c>
      <c r="T81" s="1">
        <f t="shared" si="28"/>
        <v>6.3607694999999995E-11</v>
      </c>
    </row>
    <row r="82" spans="16:20">
      <c r="P82" t="s">
        <v>46</v>
      </c>
      <c r="Q82" s="1">
        <v>6.292188E-11</v>
      </c>
      <c r="R82" t="s">
        <v>35</v>
      </c>
      <c r="T82" s="1"/>
    </row>
    <row r="83" spans="16:20">
      <c r="P83" t="s">
        <v>46</v>
      </c>
      <c r="Q83" s="1">
        <v>5.9998229999999999E-11</v>
      </c>
      <c r="R83" t="s">
        <v>36</v>
      </c>
      <c r="T83" s="1">
        <f t="shared" si="28"/>
        <v>5.6913219999999998E-11</v>
      </c>
    </row>
    <row r="84" spans="16:20">
      <c r="P84" t="s">
        <v>46</v>
      </c>
      <c r="Q84" s="1">
        <v>5.3828209999999997E-11</v>
      </c>
      <c r="R84" t="s">
        <v>36</v>
      </c>
      <c r="T84" s="1"/>
    </row>
    <row r="85" spans="16:20">
      <c r="P85" t="s">
        <v>46</v>
      </c>
      <c r="Q85" s="1">
        <v>5.8696969999999997E-11</v>
      </c>
      <c r="R85" t="s">
        <v>37</v>
      </c>
      <c r="T85" s="1">
        <f t="shared" si="28"/>
        <v>5.4921269999999999E-11</v>
      </c>
    </row>
    <row r="86" spans="16:20">
      <c r="P86" t="s">
        <v>46</v>
      </c>
      <c r="Q86" s="1">
        <v>5.1145570000000001E-11</v>
      </c>
      <c r="R86" t="s">
        <v>37</v>
      </c>
      <c r="T86" s="1"/>
    </row>
    <row r="87" spans="16:20">
      <c r="P87" t="s">
        <v>46</v>
      </c>
      <c r="Q87" s="1">
        <v>5.8063199999999997E-11</v>
      </c>
      <c r="R87" t="s">
        <v>38</v>
      </c>
      <c r="T87" s="1">
        <f t="shared" si="28"/>
        <v>5.3963514999999994E-11</v>
      </c>
    </row>
    <row r="88" spans="16:20">
      <c r="P88" t="s">
        <v>46</v>
      </c>
      <c r="Q88" s="1">
        <v>4.9863829999999997E-11</v>
      </c>
      <c r="R88" t="s">
        <v>38</v>
      </c>
      <c r="T88" s="1"/>
    </row>
    <row r="89" spans="16:20">
      <c r="P89" t="s">
        <v>46</v>
      </c>
      <c r="Q89" s="1">
        <v>5.7693760000000002E-11</v>
      </c>
      <c r="R89" t="s">
        <v>39</v>
      </c>
      <c r="T89" s="1">
        <f t="shared" si="28"/>
        <v>5.3405615000000002E-11</v>
      </c>
    </row>
    <row r="90" spans="16:20">
      <c r="P90" t="s">
        <v>46</v>
      </c>
      <c r="Q90" s="1">
        <v>4.9117470000000001E-11</v>
      </c>
      <c r="R90" t="s">
        <v>39</v>
      </c>
      <c r="T90" s="1"/>
    </row>
    <row r="91" spans="16:20">
      <c r="P91" t="s">
        <v>46</v>
      </c>
      <c r="Q91" s="1">
        <v>1.7701850000000001E-10</v>
      </c>
      <c r="R91" t="s">
        <v>40</v>
      </c>
      <c r="T91" s="1">
        <f t="shared" si="28"/>
        <v>1.5705350000000002E-10</v>
      </c>
    </row>
    <row r="92" spans="16:20">
      <c r="P92" t="s">
        <v>46</v>
      </c>
      <c r="Q92" s="1">
        <v>1.370885E-10</v>
      </c>
      <c r="R92" t="s">
        <v>40</v>
      </c>
      <c r="T92" s="1"/>
    </row>
    <row r="93" spans="16:20">
      <c r="P93" t="s">
        <v>46</v>
      </c>
      <c r="Q93" s="1">
        <v>1.662806E-10</v>
      </c>
      <c r="R93" t="s">
        <v>41</v>
      </c>
      <c r="T93" s="1">
        <f t="shared" si="28"/>
        <v>1.4901924999999999E-10</v>
      </c>
    </row>
    <row r="94" spans="16:20">
      <c r="P94" t="s">
        <v>46</v>
      </c>
      <c r="Q94" s="1">
        <v>1.317579E-10</v>
      </c>
      <c r="R94" t="s">
        <v>41</v>
      </c>
      <c r="T94" s="1"/>
    </row>
    <row r="95" spans="16:20">
      <c r="P95" t="s">
        <v>46</v>
      </c>
      <c r="Q95" s="1">
        <v>1.794858E-10</v>
      </c>
      <c r="R95" t="s">
        <v>42</v>
      </c>
      <c r="T95" s="1">
        <f t="shared" si="28"/>
        <v>1.621439E-10</v>
      </c>
    </row>
    <row r="96" spans="16:20">
      <c r="P96" t="s">
        <v>46</v>
      </c>
      <c r="Q96" s="1">
        <v>1.44802E-10</v>
      </c>
      <c r="R96" t="s">
        <v>42</v>
      </c>
      <c r="T96" s="1"/>
    </row>
    <row r="97" spans="16:20">
      <c r="P97" t="s">
        <v>46</v>
      </c>
      <c r="Q97" s="1">
        <v>1.981537E-10</v>
      </c>
      <c r="R97" t="s">
        <v>43</v>
      </c>
      <c r="T97" s="1">
        <f t="shared" si="28"/>
        <v>1.8052704999999999E-10</v>
      </c>
    </row>
    <row r="98" spans="16:20">
      <c r="P98" t="s">
        <v>46</v>
      </c>
      <c r="Q98" s="1">
        <v>1.629004E-10</v>
      </c>
      <c r="R98" t="s">
        <v>43</v>
      </c>
      <c r="T98" s="1"/>
    </row>
    <row r="99" spans="16:20">
      <c r="P99" t="s">
        <v>46</v>
      </c>
      <c r="Q99" s="1">
        <v>2.1883650000000001E-10</v>
      </c>
      <c r="R99" t="s">
        <v>44</v>
      </c>
      <c r="T99" s="1">
        <f t="shared" si="28"/>
        <v>2.0134930000000002E-10</v>
      </c>
    </row>
    <row r="100" spans="16:20">
      <c r="P100" t="s">
        <v>46</v>
      </c>
      <c r="Q100" s="1">
        <v>1.838621E-10</v>
      </c>
      <c r="R100" t="s">
        <v>44</v>
      </c>
      <c r="T100" s="1"/>
    </row>
    <row r="101" spans="16:20">
      <c r="P101" t="s">
        <v>27</v>
      </c>
      <c r="T101" s="1"/>
    </row>
    <row r="102" spans="16:20">
      <c r="P102" t="s">
        <v>47</v>
      </c>
      <c r="Q102" s="1">
        <v>3.8402699999999999E-11</v>
      </c>
      <c r="R102" t="s">
        <v>29</v>
      </c>
      <c r="T102" s="1">
        <f t="shared" ref="T102:T132" si="29">(Q102+Q103)/2</f>
        <v>3.8330810000000001E-11</v>
      </c>
    </row>
    <row r="103" spans="16:20">
      <c r="P103" t="s">
        <v>47</v>
      </c>
      <c r="Q103" s="1">
        <v>3.8258920000000002E-11</v>
      </c>
      <c r="R103" t="s">
        <v>29</v>
      </c>
      <c r="T103" s="1"/>
    </row>
    <row r="104" spans="16:20">
      <c r="P104" t="s">
        <v>47</v>
      </c>
      <c r="Q104" s="1">
        <v>3.9590059999999998E-11</v>
      </c>
      <c r="R104" t="s">
        <v>30</v>
      </c>
      <c r="T104" s="1">
        <f t="shared" si="29"/>
        <v>4.0421179999999997E-11</v>
      </c>
    </row>
    <row r="105" spans="16:20">
      <c r="P105" t="s">
        <v>47</v>
      </c>
      <c r="Q105" s="1">
        <v>4.1252300000000003E-11</v>
      </c>
      <c r="R105" t="s">
        <v>30</v>
      </c>
      <c r="T105" s="1"/>
    </row>
    <row r="106" spans="16:20">
      <c r="P106" t="s">
        <v>47</v>
      </c>
      <c r="Q106" s="1">
        <v>3.8999620000000001E-11</v>
      </c>
      <c r="R106" t="s">
        <v>31</v>
      </c>
      <c r="T106" s="1">
        <f t="shared" si="29"/>
        <v>3.9385845000000005E-11</v>
      </c>
    </row>
    <row r="107" spans="16:20">
      <c r="P107" t="s">
        <v>47</v>
      </c>
      <c r="Q107" s="1">
        <v>3.9772070000000001E-11</v>
      </c>
      <c r="R107" t="s">
        <v>31</v>
      </c>
      <c r="T107" s="1"/>
    </row>
    <row r="108" spans="16:20">
      <c r="P108" t="s">
        <v>47</v>
      </c>
      <c r="Q108" s="1">
        <v>3.880568E-11</v>
      </c>
      <c r="R108" t="s">
        <v>32</v>
      </c>
      <c r="T108" s="1">
        <f t="shared" si="29"/>
        <v>3.9038745000000001E-11</v>
      </c>
    </row>
    <row r="109" spans="16:20">
      <c r="P109" t="s">
        <v>47</v>
      </c>
      <c r="Q109" s="1">
        <v>3.9271810000000002E-11</v>
      </c>
      <c r="R109" t="s">
        <v>32</v>
      </c>
      <c r="T109" s="1"/>
    </row>
    <row r="110" spans="16:20">
      <c r="P110" t="s">
        <v>47</v>
      </c>
      <c r="Q110" s="1">
        <v>3.8707309999999999E-11</v>
      </c>
      <c r="R110" t="s">
        <v>33</v>
      </c>
      <c r="T110" s="1">
        <f t="shared" si="29"/>
        <v>3.8864549999999998E-11</v>
      </c>
    </row>
    <row r="111" spans="16:20">
      <c r="P111" t="s">
        <v>47</v>
      </c>
      <c r="Q111" s="1">
        <v>3.9021789999999997E-11</v>
      </c>
      <c r="R111" t="s">
        <v>33</v>
      </c>
      <c r="T111" s="1"/>
    </row>
    <row r="112" spans="16:20">
      <c r="P112" t="s">
        <v>47</v>
      </c>
      <c r="Q112" s="1">
        <v>3.8647749999999997E-11</v>
      </c>
      <c r="R112" t="s">
        <v>34</v>
      </c>
      <c r="T112" s="1">
        <f t="shared" si="29"/>
        <v>3.8759725E-11</v>
      </c>
    </row>
    <row r="113" spans="16:20">
      <c r="P113" t="s">
        <v>47</v>
      </c>
      <c r="Q113" s="1">
        <v>3.8871700000000003E-11</v>
      </c>
      <c r="R113" t="s">
        <v>34</v>
      </c>
      <c r="T113" s="1"/>
    </row>
    <row r="114" spans="16:20">
      <c r="P114" t="s">
        <v>47</v>
      </c>
      <c r="Q114" s="1">
        <v>4.5803540000000001E-11</v>
      </c>
      <c r="R114" t="s">
        <v>35</v>
      </c>
      <c r="T114" s="1">
        <f t="shared" si="29"/>
        <v>5.09833E-11</v>
      </c>
    </row>
    <row r="115" spans="16:20">
      <c r="P115" t="s">
        <v>47</v>
      </c>
      <c r="Q115" s="1">
        <v>5.6163059999999999E-11</v>
      </c>
      <c r="R115" t="s">
        <v>35</v>
      </c>
      <c r="T115" s="1"/>
    </row>
    <row r="116" spans="16:20">
      <c r="P116" t="s">
        <v>47</v>
      </c>
      <c r="Q116" s="1">
        <v>4.1780400000000002E-11</v>
      </c>
      <c r="R116" t="s">
        <v>36</v>
      </c>
      <c r="T116" s="1">
        <f t="shared" si="29"/>
        <v>4.4119145000000003E-11</v>
      </c>
    </row>
    <row r="117" spans="16:20">
      <c r="P117" t="s">
        <v>47</v>
      </c>
      <c r="Q117" s="1">
        <v>4.6457889999999997E-11</v>
      </c>
      <c r="R117" t="s">
        <v>36</v>
      </c>
      <c r="T117" s="1"/>
    </row>
    <row r="118" spans="16:20">
      <c r="P118" t="s">
        <v>47</v>
      </c>
      <c r="Q118" s="1">
        <v>4.059589E-11</v>
      </c>
      <c r="R118" t="s">
        <v>37</v>
      </c>
      <c r="T118" s="1">
        <f t="shared" si="29"/>
        <v>4.2092085000000002E-11</v>
      </c>
    </row>
    <row r="119" spans="16:20">
      <c r="P119" t="s">
        <v>47</v>
      </c>
      <c r="Q119" s="1">
        <v>4.3588279999999997E-11</v>
      </c>
      <c r="R119" t="s">
        <v>37</v>
      </c>
      <c r="T119" s="1"/>
    </row>
    <row r="120" spans="16:20">
      <c r="P120" t="s">
        <v>47</v>
      </c>
      <c r="Q120" s="1">
        <v>4.0024110000000002E-11</v>
      </c>
      <c r="R120" t="s">
        <v>38</v>
      </c>
      <c r="T120" s="1">
        <f t="shared" si="29"/>
        <v>4.1115970000000003E-11</v>
      </c>
    </row>
    <row r="121" spans="16:20">
      <c r="P121" t="s">
        <v>47</v>
      </c>
      <c r="Q121" s="1">
        <v>4.2207830000000003E-11</v>
      </c>
      <c r="R121" t="s">
        <v>38</v>
      </c>
      <c r="T121" s="1"/>
    </row>
    <row r="122" spans="16:20">
      <c r="P122" t="s">
        <v>47</v>
      </c>
      <c r="Q122" s="1">
        <v>3.9693540000000002E-11</v>
      </c>
      <c r="R122" t="s">
        <v>39</v>
      </c>
      <c r="T122" s="1">
        <f t="shared" si="29"/>
        <v>4.0545065000000006E-11</v>
      </c>
    </row>
    <row r="123" spans="16:20">
      <c r="P123" t="s">
        <v>47</v>
      </c>
      <c r="Q123" s="1">
        <v>4.1396590000000003E-11</v>
      </c>
      <c r="R123" t="s">
        <v>39</v>
      </c>
      <c r="T123" s="1"/>
    </row>
    <row r="124" spans="16:20">
      <c r="P124" t="s">
        <v>47</v>
      </c>
      <c r="Q124" s="1">
        <v>1.333031E-10</v>
      </c>
      <c r="R124" t="s">
        <v>40</v>
      </c>
      <c r="T124" s="1">
        <f t="shared" si="29"/>
        <v>1.3114849999999999E-10</v>
      </c>
    </row>
    <row r="125" spans="16:20">
      <c r="P125" t="s">
        <v>47</v>
      </c>
      <c r="Q125" s="1">
        <v>1.2899389999999999E-10</v>
      </c>
      <c r="R125" t="s">
        <v>40</v>
      </c>
      <c r="T125" s="1"/>
    </row>
    <row r="126" spans="16:20">
      <c r="P126" t="s">
        <v>47</v>
      </c>
      <c r="Q126" s="1">
        <v>1.2206469999999999E-10</v>
      </c>
      <c r="R126" t="s">
        <v>41</v>
      </c>
      <c r="T126" s="1">
        <f t="shared" si="29"/>
        <v>1.2340615E-10</v>
      </c>
    </row>
    <row r="127" spans="16:20">
      <c r="P127" t="s">
        <v>47</v>
      </c>
      <c r="Q127" s="1">
        <v>1.2474759999999999E-10</v>
      </c>
      <c r="R127" t="s">
        <v>41</v>
      </c>
      <c r="T127" s="1"/>
    </row>
    <row r="128" spans="16:20">
      <c r="P128" t="s">
        <v>47</v>
      </c>
      <c r="Q128" s="1">
        <v>1.302978E-10</v>
      </c>
      <c r="R128" t="s">
        <v>42</v>
      </c>
      <c r="T128" s="1">
        <f t="shared" si="29"/>
        <v>1.3401870000000002E-10</v>
      </c>
    </row>
    <row r="129" spans="16:20">
      <c r="P129" t="s">
        <v>47</v>
      </c>
      <c r="Q129" s="1">
        <v>1.3773960000000001E-10</v>
      </c>
      <c r="R129" t="s">
        <v>42</v>
      </c>
      <c r="T129" s="1"/>
    </row>
    <row r="130" spans="16:20">
      <c r="P130" t="s">
        <v>47</v>
      </c>
      <c r="Q130" s="1">
        <v>1.4277309999999999E-10</v>
      </c>
      <c r="R130" t="s">
        <v>43</v>
      </c>
      <c r="T130" s="1">
        <f t="shared" si="29"/>
        <v>1.4841650000000001E-10</v>
      </c>
    </row>
    <row r="131" spans="16:20">
      <c r="P131" t="s">
        <v>47</v>
      </c>
      <c r="Q131" s="1">
        <v>1.540599E-10</v>
      </c>
      <c r="R131" t="s">
        <v>43</v>
      </c>
      <c r="T131" s="1"/>
    </row>
    <row r="132" spans="16:20">
      <c r="P132" t="s">
        <v>47</v>
      </c>
      <c r="Q132" s="1">
        <v>1.568058E-10</v>
      </c>
      <c r="R132" t="s">
        <v>44</v>
      </c>
      <c r="T132" s="1">
        <f t="shared" si="29"/>
        <v>1.6413690000000001E-10</v>
      </c>
    </row>
    <row r="133" spans="16:20">
      <c r="P133" t="s">
        <v>47</v>
      </c>
      <c r="Q133" s="1">
        <v>1.7146800000000001E-10</v>
      </c>
      <c r="R133" t="s">
        <v>44</v>
      </c>
      <c r="T133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W90"/>
  <sheetViews>
    <sheetView topLeftCell="A49" workbookViewId="0">
      <selection activeCell="K51" sqref="A51:K66"/>
    </sheetView>
  </sheetViews>
  <sheetFormatPr defaultRowHeight="15"/>
  <cols>
    <col min="19" max="19" width="12" bestFit="1" customWidth="1"/>
  </cols>
  <sheetData>
    <row r="1" spans="1:19" ht="15.75" thickBot="1">
      <c r="E1" s="105" t="s">
        <v>82</v>
      </c>
      <c r="F1" s="105"/>
      <c r="G1" s="105"/>
      <c r="I1" t="s">
        <v>88</v>
      </c>
      <c r="K1" t="s">
        <v>8</v>
      </c>
    </row>
    <row r="2" spans="1:19">
      <c r="A2" s="72" t="s">
        <v>27</v>
      </c>
      <c r="B2" s="11"/>
      <c r="C2" s="11"/>
      <c r="D2" s="11"/>
      <c r="E2" s="11" t="s">
        <v>26</v>
      </c>
      <c r="F2" s="11"/>
      <c r="G2" s="11"/>
      <c r="H2" s="11"/>
      <c r="I2" s="11" t="s">
        <v>89</v>
      </c>
      <c r="J2" s="11"/>
      <c r="K2" s="12" t="s">
        <v>27</v>
      </c>
    </row>
    <row r="3" spans="1:19">
      <c r="A3" s="92" t="s">
        <v>28</v>
      </c>
      <c r="B3" s="93">
        <v>5.2266970000000004E-6</v>
      </c>
      <c r="C3" s="94" t="s">
        <v>29</v>
      </c>
      <c r="D3" s="94"/>
      <c r="E3" s="94" t="s">
        <v>28</v>
      </c>
      <c r="F3" s="93">
        <v>1.8535090000000001E-7</v>
      </c>
      <c r="G3" s="94" t="s">
        <v>29</v>
      </c>
      <c r="H3" s="94"/>
      <c r="I3" s="93">
        <f>B3-F3</f>
        <v>5.0413461000000003E-6</v>
      </c>
      <c r="J3" s="94"/>
      <c r="K3" s="95">
        <f>(Q3+Q4)/2</f>
        <v>7.90845E-11</v>
      </c>
      <c r="M3" s="1"/>
      <c r="P3" t="s">
        <v>28</v>
      </c>
      <c r="Q3" s="1">
        <v>8.6149599999999996E-11</v>
      </c>
      <c r="R3" t="s">
        <v>29</v>
      </c>
      <c r="S3">
        <f t="shared" ref="S3" si="0">(Q3+Q4)/2</f>
        <v>7.90845E-11</v>
      </c>
    </row>
    <row r="4" spans="1:19">
      <c r="A4" s="92" t="s">
        <v>28</v>
      </c>
      <c r="B4" s="93">
        <v>6.8214950000000003E-6</v>
      </c>
      <c r="C4" s="94" t="s">
        <v>72</v>
      </c>
      <c r="D4" s="94"/>
      <c r="E4" s="94" t="s">
        <v>28</v>
      </c>
      <c r="F4" s="93">
        <v>9.6123440000000001E-8</v>
      </c>
      <c r="G4" s="94" t="s">
        <v>72</v>
      </c>
      <c r="H4" s="94"/>
      <c r="I4" s="93">
        <f t="shared" ref="I4:I64" si="1">B4-F4</f>
        <v>6.7253715600000002E-6</v>
      </c>
      <c r="J4" s="94"/>
      <c r="K4" s="95">
        <f>(Q5+Q6)/2</f>
        <v>1.5995875E-10</v>
      </c>
      <c r="M4" s="1"/>
      <c r="P4" t="s">
        <v>28</v>
      </c>
      <c r="Q4" s="1">
        <v>7.2019400000000003E-11</v>
      </c>
      <c r="R4" t="s">
        <v>29</v>
      </c>
    </row>
    <row r="5" spans="1:19">
      <c r="A5" s="92" t="s">
        <v>28</v>
      </c>
      <c r="B5" s="93">
        <v>8.1993260000000007E-6</v>
      </c>
      <c r="C5" s="94" t="s">
        <v>73</v>
      </c>
      <c r="D5" s="94"/>
      <c r="E5" s="94" t="s">
        <v>28</v>
      </c>
      <c r="F5" s="93">
        <v>9.8347009999999997E-8</v>
      </c>
      <c r="G5" s="94" t="s">
        <v>73</v>
      </c>
      <c r="H5" s="94"/>
      <c r="I5" s="93">
        <f t="shared" si="1"/>
        <v>8.1009789900000003E-6</v>
      </c>
      <c r="J5" s="94"/>
      <c r="K5" s="95">
        <f>(Q7+Q8)/2</f>
        <v>1.6293615E-10</v>
      </c>
      <c r="M5" s="1"/>
      <c r="P5" t="s">
        <v>28</v>
      </c>
      <c r="Q5" s="1">
        <v>1.967785E-10</v>
      </c>
      <c r="R5" t="s">
        <v>72</v>
      </c>
      <c r="S5">
        <f t="shared" ref="S5" si="2">(Q5+Q6)/2</f>
        <v>1.5995875E-10</v>
      </c>
    </row>
    <row r="6" spans="1:19">
      <c r="A6" s="92" t="s">
        <v>28</v>
      </c>
      <c r="B6" s="93">
        <v>9.598268E-6</v>
      </c>
      <c r="C6" s="94" t="s">
        <v>74</v>
      </c>
      <c r="D6" s="94"/>
      <c r="E6" s="94" t="s">
        <v>28</v>
      </c>
      <c r="F6" s="93">
        <v>1.003963E-7</v>
      </c>
      <c r="G6" s="94" t="s">
        <v>74</v>
      </c>
      <c r="H6" s="94"/>
      <c r="I6" s="93">
        <f t="shared" si="1"/>
        <v>9.4978716999999996E-6</v>
      </c>
      <c r="J6" s="94"/>
      <c r="K6" s="95">
        <f>(Q9+Q10)/2</f>
        <v>1.7955680000000001E-10</v>
      </c>
      <c r="M6" s="1"/>
      <c r="P6" t="s">
        <v>28</v>
      </c>
      <c r="Q6" s="1">
        <v>1.2313899999999999E-10</v>
      </c>
      <c r="R6" t="s">
        <v>72</v>
      </c>
    </row>
    <row r="7" spans="1:19">
      <c r="A7" s="92" t="s">
        <v>28</v>
      </c>
      <c r="B7" s="93">
        <v>1.099753E-5</v>
      </c>
      <c r="C7" s="94" t="s">
        <v>75</v>
      </c>
      <c r="D7" s="94"/>
      <c r="E7" s="94" t="s">
        <v>28</v>
      </c>
      <c r="F7" s="93">
        <v>1.023238E-7</v>
      </c>
      <c r="G7" s="94" t="s">
        <v>75</v>
      </c>
      <c r="H7" s="94"/>
      <c r="I7" s="93">
        <f t="shared" si="1"/>
        <v>1.08952062E-5</v>
      </c>
      <c r="J7" s="94"/>
      <c r="K7" s="95">
        <f>(Q11+Q12)/2</f>
        <v>1.9962740000000001E-10</v>
      </c>
      <c r="M7" s="1"/>
      <c r="P7" t="s">
        <v>28</v>
      </c>
      <c r="Q7" s="1">
        <v>1.943259E-10</v>
      </c>
      <c r="R7" t="s">
        <v>73</v>
      </c>
      <c r="S7">
        <f t="shared" ref="S7" si="3">(Q7+Q8)/2</f>
        <v>1.6293615E-10</v>
      </c>
    </row>
    <row r="8" spans="1:19">
      <c r="A8" s="92" t="s">
        <v>28</v>
      </c>
      <c r="B8" s="93">
        <v>1.239308E-5</v>
      </c>
      <c r="C8" s="94" t="s">
        <v>76</v>
      </c>
      <c r="D8" s="94"/>
      <c r="E8" s="94" t="s">
        <v>28</v>
      </c>
      <c r="F8" s="93">
        <v>1.041528E-7</v>
      </c>
      <c r="G8" s="94" t="s">
        <v>76</v>
      </c>
      <c r="H8" s="94"/>
      <c r="I8" s="93">
        <f t="shared" si="1"/>
        <v>1.2288927200000001E-5</v>
      </c>
      <c r="J8" s="94"/>
      <c r="K8" s="95">
        <f>(Q13+Q14)/2</f>
        <v>2.2114965E-10</v>
      </c>
      <c r="M8" s="1"/>
      <c r="P8" t="s">
        <v>28</v>
      </c>
      <c r="Q8" s="1">
        <v>1.3154639999999999E-10</v>
      </c>
      <c r="R8" t="s">
        <v>73</v>
      </c>
    </row>
    <row r="9" spans="1:19">
      <c r="A9" s="92" t="s">
        <v>28</v>
      </c>
      <c r="B9" s="93">
        <v>5.9500669999999997E-6</v>
      </c>
      <c r="C9" s="94" t="s">
        <v>83</v>
      </c>
      <c r="D9" s="94"/>
      <c r="E9" s="94" t="s">
        <v>28</v>
      </c>
      <c r="F9" s="93">
        <v>1.4079640000000001E-7</v>
      </c>
      <c r="G9" s="94" t="s">
        <v>77</v>
      </c>
      <c r="H9" s="94"/>
      <c r="I9" s="93">
        <f t="shared" si="1"/>
        <v>5.8092705999999997E-6</v>
      </c>
      <c r="J9" s="94"/>
      <c r="K9" s="95">
        <f>(Q15+Q16)/2</f>
        <v>1.256697E-10</v>
      </c>
      <c r="M9" s="1"/>
      <c r="P9" t="s">
        <v>28</v>
      </c>
      <c r="Q9" s="1">
        <v>2.1125759999999999E-10</v>
      </c>
      <c r="R9" t="s">
        <v>74</v>
      </c>
      <c r="S9">
        <f t="shared" ref="S9" si="4">(Q9+Q10)/2</f>
        <v>1.7955680000000001E-10</v>
      </c>
    </row>
    <row r="10" spans="1:19">
      <c r="A10" s="92" t="s">
        <v>28</v>
      </c>
      <c r="B10" s="93">
        <v>6.6426510000000001E-6</v>
      </c>
      <c r="C10" s="94" t="s">
        <v>84</v>
      </c>
      <c r="D10" s="94"/>
      <c r="E10" s="94" t="s">
        <v>28</v>
      </c>
      <c r="F10" s="93">
        <v>1.5950760000000001E-7</v>
      </c>
      <c r="G10" s="94" t="s">
        <v>78</v>
      </c>
      <c r="H10" s="94"/>
      <c r="I10" s="93">
        <f t="shared" si="1"/>
        <v>6.4831433999999997E-6</v>
      </c>
      <c r="J10" s="94"/>
      <c r="K10" s="95">
        <f>(Q17+Q18)/2</f>
        <v>1.2237145000000001E-10</v>
      </c>
      <c r="M10" s="1"/>
      <c r="P10" t="s">
        <v>28</v>
      </c>
      <c r="Q10" s="1">
        <v>1.4785600000000001E-10</v>
      </c>
      <c r="R10" t="s">
        <v>74</v>
      </c>
    </row>
    <row r="11" spans="1:19">
      <c r="A11" s="92" t="s">
        <v>28</v>
      </c>
      <c r="B11" s="93">
        <v>7.344232E-6</v>
      </c>
      <c r="C11" s="94" t="s">
        <v>85</v>
      </c>
      <c r="D11" s="94"/>
      <c r="E11" s="94" t="s">
        <v>28</v>
      </c>
      <c r="F11" s="93">
        <v>1.7791950000000001E-7</v>
      </c>
      <c r="G11" s="94" t="s">
        <v>79</v>
      </c>
      <c r="H11" s="94"/>
      <c r="I11" s="93">
        <f t="shared" si="1"/>
        <v>7.1663125000000003E-6</v>
      </c>
      <c r="J11" s="94"/>
      <c r="K11" s="95">
        <f>(Q19+Q20)/2</f>
        <v>1.2975375E-10</v>
      </c>
      <c r="M11" s="1"/>
      <c r="P11" t="s">
        <v>28</v>
      </c>
      <c r="Q11" s="1">
        <v>2.3283639999999998E-10</v>
      </c>
      <c r="R11" t="s">
        <v>75</v>
      </c>
      <c r="S11">
        <f t="shared" ref="S11" si="5">(Q11+Q12)/2</f>
        <v>1.9962740000000001E-10</v>
      </c>
    </row>
    <row r="12" spans="1:19">
      <c r="A12" s="92" t="s">
        <v>28</v>
      </c>
      <c r="B12" s="93">
        <v>8.0450910000000007E-6</v>
      </c>
      <c r="C12" s="94" t="s">
        <v>86</v>
      </c>
      <c r="D12" s="94"/>
      <c r="E12" s="94" t="s">
        <v>28</v>
      </c>
      <c r="F12" s="93">
        <v>1.960961E-7</v>
      </c>
      <c r="G12" s="94" t="s">
        <v>80</v>
      </c>
      <c r="H12" s="94"/>
      <c r="I12" s="93">
        <f t="shared" si="1"/>
        <v>7.8489949000000003E-6</v>
      </c>
      <c r="J12" s="94"/>
      <c r="K12" s="95">
        <f>(Q21+Q22)/2</f>
        <v>1.396653E-10</v>
      </c>
      <c r="M12" s="1"/>
      <c r="P12" t="s">
        <v>28</v>
      </c>
      <c r="Q12" s="1">
        <v>1.6641840000000001E-10</v>
      </c>
      <c r="R12" t="s">
        <v>75</v>
      </c>
    </row>
    <row r="13" spans="1:19">
      <c r="A13" s="92" t="s">
        <v>28</v>
      </c>
      <c r="B13" s="93">
        <v>8.74277E-6</v>
      </c>
      <c r="C13" s="94" t="s">
        <v>87</v>
      </c>
      <c r="D13" s="94"/>
      <c r="E13" s="94" t="s">
        <v>28</v>
      </c>
      <c r="F13" s="93">
        <v>2.1406859999999999E-7</v>
      </c>
      <c r="G13" s="94" t="s">
        <v>81</v>
      </c>
      <c r="H13" s="94"/>
      <c r="I13" s="93">
        <f t="shared" si="1"/>
        <v>8.5287013999999993E-6</v>
      </c>
      <c r="J13" s="94"/>
      <c r="K13" s="95">
        <f>(Q23+Q24)/2</f>
        <v>1.505545E-10</v>
      </c>
      <c r="M13" s="1"/>
      <c r="P13" t="s">
        <v>28</v>
      </c>
      <c r="Q13" s="1">
        <v>2.562094E-10</v>
      </c>
      <c r="R13" t="s">
        <v>76</v>
      </c>
      <c r="S13">
        <f t="shared" ref="S13" si="6">(Q13+Q14)/2</f>
        <v>2.2114965E-10</v>
      </c>
    </row>
    <row r="14" spans="1:19">
      <c r="A14" s="92" t="s">
        <v>28</v>
      </c>
      <c r="B14" s="93">
        <v>7.4330980000000004E-6</v>
      </c>
      <c r="C14" s="94" t="s">
        <v>40</v>
      </c>
      <c r="D14" s="94"/>
      <c r="E14" s="94" t="s">
        <v>28</v>
      </c>
      <c r="F14" s="93">
        <v>5.1636639999999999E-8</v>
      </c>
      <c r="G14" s="94" t="s">
        <v>40</v>
      </c>
      <c r="H14" s="94"/>
      <c r="I14" s="93">
        <f t="shared" si="1"/>
        <v>7.38146136E-6</v>
      </c>
      <c r="J14" s="94"/>
      <c r="K14" s="95">
        <f>(Q25+Q26)/2</f>
        <v>2.2126824999999999E-10</v>
      </c>
      <c r="M14" s="1"/>
      <c r="P14" t="s">
        <v>28</v>
      </c>
      <c r="Q14" s="1">
        <v>1.8608989999999999E-10</v>
      </c>
      <c r="R14" t="s">
        <v>76</v>
      </c>
    </row>
    <row r="15" spans="1:19">
      <c r="A15" s="92" t="s">
        <v>28</v>
      </c>
      <c r="B15" s="93">
        <v>9.4679809999999995E-6</v>
      </c>
      <c r="C15" s="94" t="s">
        <v>41</v>
      </c>
      <c r="D15" s="94"/>
      <c r="E15" s="94" t="s">
        <v>28</v>
      </c>
      <c r="F15" s="93">
        <v>7.253915E-8</v>
      </c>
      <c r="G15" s="94" t="s">
        <v>41</v>
      </c>
      <c r="H15" s="94"/>
      <c r="I15" s="93">
        <f t="shared" si="1"/>
        <v>9.395441849999999E-6</v>
      </c>
      <c r="J15" s="94"/>
      <c r="K15" s="95">
        <f>(Q27+Q28)/2</f>
        <v>2.1879279999999999E-10</v>
      </c>
      <c r="M15" s="1"/>
      <c r="P15" t="s">
        <v>28</v>
      </c>
      <c r="Q15" s="1">
        <v>1.193795E-10</v>
      </c>
      <c r="R15" t="s">
        <v>77</v>
      </c>
      <c r="S15">
        <f t="shared" ref="S15" si="7">(Q15+Q16)/2</f>
        <v>1.256697E-10</v>
      </c>
    </row>
    <row r="16" spans="1:19">
      <c r="A16" s="92" t="s">
        <v>28</v>
      </c>
      <c r="B16" s="93">
        <v>1.151875E-5</v>
      </c>
      <c r="C16" s="94" t="s">
        <v>42</v>
      </c>
      <c r="D16" s="94"/>
      <c r="E16" s="94" t="s">
        <v>28</v>
      </c>
      <c r="F16" s="93">
        <v>9.297588E-8</v>
      </c>
      <c r="G16" s="94" t="s">
        <v>42</v>
      </c>
      <c r="H16" s="94"/>
      <c r="I16" s="93">
        <f t="shared" si="1"/>
        <v>1.142577412E-5</v>
      </c>
      <c r="J16" s="94"/>
      <c r="K16" s="95">
        <f>(Q29+Q30)/2</f>
        <v>2.4283714999999998E-10</v>
      </c>
      <c r="M16" s="1"/>
      <c r="P16" t="s">
        <v>28</v>
      </c>
      <c r="Q16" s="1">
        <v>1.319599E-10</v>
      </c>
      <c r="R16" t="s">
        <v>77</v>
      </c>
    </row>
    <row r="17" spans="1:23">
      <c r="A17" s="92" t="s">
        <v>28</v>
      </c>
      <c r="B17" s="93">
        <v>1.357311E-5</v>
      </c>
      <c r="C17" s="94" t="s">
        <v>43</v>
      </c>
      <c r="D17" s="94"/>
      <c r="E17" s="94" t="s">
        <v>28</v>
      </c>
      <c r="F17" s="93">
        <v>1.130583E-7</v>
      </c>
      <c r="G17" s="94" t="s">
        <v>43</v>
      </c>
      <c r="H17" s="94"/>
      <c r="I17" s="93">
        <f t="shared" si="1"/>
        <v>1.3460051699999999E-5</v>
      </c>
      <c r="J17" s="94"/>
      <c r="K17" s="95">
        <f>(Q31+Q32)/2</f>
        <v>2.7356055E-10</v>
      </c>
      <c r="M17" s="1"/>
      <c r="P17" t="s">
        <v>28</v>
      </c>
      <c r="Q17" s="1">
        <v>1.2049980000000001E-10</v>
      </c>
      <c r="R17" t="s">
        <v>78</v>
      </c>
      <c r="S17">
        <f t="shared" ref="S17" si="8">(Q17+Q18)/2</f>
        <v>1.2237145000000001E-10</v>
      </c>
    </row>
    <row r="18" spans="1:23" ht="15.75" thickBot="1">
      <c r="A18" s="96" t="s">
        <v>28</v>
      </c>
      <c r="B18" s="97">
        <v>1.5626850000000001E-5</v>
      </c>
      <c r="C18" s="98" t="s">
        <v>44</v>
      </c>
      <c r="D18" s="98"/>
      <c r="E18" s="98" t="s">
        <v>28</v>
      </c>
      <c r="F18" s="97">
        <v>1.328399E-7</v>
      </c>
      <c r="G18" s="98" t="s">
        <v>44</v>
      </c>
      <c r="H18" s="98"/>
      <c r="I18" s="97">
        <f t="shared" si="1"/>
        <v>1.54940101E-5</v>
      </c>
      <c r="J18" s="98"/>
      <c r="K18" s="99">
        <f>(Q33+Q34)/2</f>
        <v>3.0727815000000003E-10</v>
      </c>
      <c r="M18" s="1"/>
      <c r="P18" t="s">
        <v>28</v>
      </c>
      <c r="Q18" s="1">
        <v>1.2424310000000001E-10</v>
      </c>
      <c r="R18" t="s">
        <v>78</v>
      </c>
    </row>
    <row r="19" spans="1:23">
      <c r="A19" s="72" t="s">
        <v>45</v>
      </c>
      <c r="B19" s="100">
        <v>3.4471119999999999E-6</v>
      </c>
      <c r="C19" s="11" t="s">
        <v>29</v>
      </c>
      <c r="D19" s="11"/>
      <c r="E19" s="11" t="s">
        <v>45</v>
      </c>
      <c r="F19" s="100">
        <v>2.6580590000000003E-7</v>
      </c>
      <c r="G19" s="11" t="s">
        <v>29</v>
      </c>
      <c r="H19" s="11"/>
      <c r="I19" s="100">
        <f t="shared" si="1"/>
        <v>3.1813061E-6</v>
      </c>
      <c r="J19" s="11"/>
      <c r="K19" s="101">
        <f>(U20+U21)/2</f>
        <v>6.4611620000000002E-11</v>
      </c>
      <c r="P19" t="s">
        <v>28</v>
      </c>
      <c r="Q19" s="1">
        <v>1.2869079999999999E-10</v>
      </c>
      <c r="R19" t="s">
        <v>79</v>
      </c>
      <c r="S19">
        <f t="shared" ref="S19" si="9">(Q19+Q20)/2</f>
        <v>1.2975375E-10</v>
      </c>
    </row>
    <row r="20" spans="1:23">
      <c r="A20" s="92" t="s">
        <v>45</v>
      </c>
      <c r="B20" s="93">
        <v>4.3661679999999998E-6</v>
      </c>
      <c r="C20" s="94" t="s">
        <v>72</v>
      </c>
      <c r="D20" s="94"/>
      <c r="E20" s="94" t="s">
        <v>45</v>
      </c>
      <c r="F20" s="93">
        <v>1.3276929999999999E-7</v>
      </c>
      <c r="G20" s="94" t="s">
        <v>72</v>
      </c>
      <c r="H20" s="94"/>
      <c r="I20" s="93">
        <f t="shared" si="1"/>
        <v>4.2333986999999999E-6</v>
      </c>
      <c r="J20" s="94"/>
      <c r="K20" s="95">
        <f>(U22+U23)/2</f>
        <v>1.3455345E-10</v>
      </c>
      <c r="M20" s="1"/>
      <c r="P20" t="s">
        <v>28</v>
      </c>
      <c r="Q20" s="1">
        <v>1.308167E-10</v>
      </c>
      <c r="R20" t="s">
        <v>79</v>
      </c>
      <c r="T20" t="s">
        <v>45</v>
      </c>
      <c r="U20" s="1">
        <v>7.1102480000000002E-11</v>
      </c>
      <c r="V20" t="s">
        <v>29</v>
      </c>
      <c r="W20">
        <f t="shared" ref="W20:W40" si="10">(U20+U21)/2</f>
        <v>6.4611620000000002E-11</v>
      </c>
    </row>
    <row r="21" spans="1:23">
      <c r="A21" s="92" t="s">
        <v>45</v>
      </c>
      <c r="B21" s="93">
        <v>5.2249499999999998E-6</v>
      </c>
      <c r="C21" s="94" t="s">
        <v>73</v>
      </c>
      <c r="D21" s="94"/>
      <c r="E21" s="94" t="s">
        <v>45</v>
      </c>
      <c r="F21" s="93">
        <v>1.3412809999999999E-7</v>
      </c>
      <c r="G21" s="94" t="s">
        <v>73</v>
      </c>
      <c r="H21" s="94"/>
      <c r="I21" s="93">
        <f t="shared" si="1"/>
        <v>5.0908218999999999E-6</v>
      </c>
      <c r="J21" s="94"/>
      <c r="K21" s="95">
        <f>(U25+U24)/2</f>
        <v>1.3457145E-10</v>
      </c>
      <c r="M21" s="1"/>
      <c r="P21" t="s">
        <v>28</v>
      </c>
      <c r="Q21" s="1">
        <v>1.3853909999999999E-10</v>
      </c>
      <c r="R21" t="s">
        <v>80</v>
      </c>
      <c r="S21">
        <f t="shared" ref="S21" si="11">(Q21+Q22)/2</f>
        <v>1.396653E-10</v>
      </c>
      <c r="T21" t="s">
        <v>45</v>
      </c>
      <c r="U21" s="1">
        <v>5.8120760000000001E-11</v>
      </c>
      <c r="V21" t="s">
        <v>29</v>
      </c>
    </row>
    <row r="22" spans="1:23">
      <c r="A22" s="92" t="s">
        <v>45</v>
      </c>
      <c r="B22" s="93">
        <v>6.0939170000000001E-6</v>
      </c>
      <c r="C22" s="94" t="s">
        <v>74</v>
      </c>
      <c r="D22" s="94"/>
      <c r="E22" s="94" t="s">
        <v>45</v>
      </c>
      <c r="F22" s="93">
        <v>1.353839E-7</v>
      </c>
      <c r="G22" s="94" t="s">
        <v>74</v>
      </c>
      <c r="H22" s="94"/>
      <c r="I22" s="93">
        <f t="shared" si="1"/>
        <v>5.9585331E-6</v>
      </c>
      <c r="J22" s="94"/>
      <c r="K22" s="95">
        <f>(U27+U26)/2</f>
        <v>1.468957E-10</v>
      </c>
      <c r="M22" s="1"/>
      <c r="P22" t="s">
        <v>28</v>
      </c>
      <c r="Q22" s="1">
        <v>1.407915E-10</v>
      </c>
      <c r="R22" t="s">
        <v>80</v>
      </c>
      <c r="T22" t="s">
        <v>45</v>
      </c>
      <c r="U22" s="1">
        <v>1.6735679999999999E-10</v>
      </c>
      <c r="V22" t="s">
        <v>72</v>
      </c>
      <c r="W22">
        <f t="shared" si="10"/>
        <v>1.3455345E-10</v>
      </c>
    </row>
    <row r="23" spans="1:23">
      <c r="A23" s="92" t="s">
        <v>45</v>
      </c>
      <c r="B23" s="93">
        <v>6.9633029999999998E-6</v>
      </c>
      <c r="C23" s="94" t="s">
        <v>75</v>
      </c>
      <c r="D23" s="94"/>
      <c r="E23" s="94" t="s">
        <v>45</v>
      </c>
      <c r="F23" s="93">
        <v>1.3657850000000001E-7</v>
      </c>
      <c r="G23" s="94" t="s">
        <v>75</v>
      </c>
      <c r="H23" s="94"/>
      <c r="I23" s="93">
        <f t="shared" si="1"/>
        <v>6.8267244999999997E-6</v>
      </c>
      <c r="J23" s="94"/>
      <c r="K23" s="95">
        <f>(U29+U28)/2</f>
        <v>1.6228255000000002E-10</v>
      </c>
      <c r="M23" s="1"/>
      <c r="P23" t="s">
        <v>28</v>
      </c>
      <c r="Q23" s="1">
        <v>1.490103E-10</v>
      </c>
      <c r="R23" t="s">
        <v>81</v>
      </c>
      <c r="S23">
        <f t="shared" ref="S23" si="12">(Q23+Q24)/2</f>
        <v>1.505545E-10</v>
      </c>
      <c r="T23" t="s">
        <v>45</v>
      </c>
      <c r="U23" s="1">
        <v>1.017501E-10</v>
      </c>
      <c r="V23" t="s">
        <v>72</v>
      </c>
    </row>
    <row r="24" spans="1:23">
      <c r="A24" s="92" t="s">
        <v>45</v>
      </c>
      <c r="B24" s="93">
        <v>7.8294979999999997E-6</v>
      </c>
      <c r="C24" s="94" t="s">
        <v>76</v>
      </c>
      <c r="D24" s="94"/>
      <c r="E24" s="94" t="s">
        <v>45</v>
      </c>
      <c r="F24" s="93">
        <v>1.3772879999999999E-7</v>
      </c>
      <c r="G24" s="94" t="s">
        <v>76</v>
      </c>
      <c r="H24" s="94"/>
      <c r="I24" s="93">
        <f t="shared" si="1"/>
        <v>7.6917691999999999E-6</v>
      </c>
      <c r="J24" s="94"/>
      <c r="K24" s="95">
        <f>(U30+U31)/2</f>
        <v>1.7896669999999999E-10</v>
      </c>
      <c r="M24" s="1"/>
      <c r="P24" t="s">
        <v>28</v>
      </c>
      <c r="Q24" s="1">
        <v>1.520987E-10</v>
      </c>
      <c r="R24" t="s">
        <v>81</v>
      </c>
      <c r="T24" t="s">
        <v>45</v>
      </c>
      <c r="U24" s="1">
        <v>1.6221650000000001E-10</v>
      </c>
      <c r="V24" t="s">
        <v>73</v>
      </c>
      <c r="W24">
        <f t="shared" si="10"/>
        <v>1.3457145E-10</v>
      </c>
    </row>
    <row r="25" spans="1:23">
      <c r="A25" s="92" t="s">
        <v>45</v>
      </c>
      <c r="B25" s="93">
        <v>3.8398269999999998E-6</v>
      </c>
      <c r="C25" s="94" t="s">
        <v>83</v>
      </c>
      <c r="D25" s="94"/>
      <c r="E25" s="94" t="s">
        <v>45</v>
      </c>
      <c r="F25" s="93">
        <v>1.8804359999999999E-7</v>
      </c>
      <c r="G25" s="94" t="s">
        <v>77</v>
      </c>
      <c r="H25" s="94"/>
      <c r="I25" s="93">
        <f t="shared" si="1"/>
        <v>3.6517833999999998E-6</v>
      </c>
      <c r="J25" s="94"/>
      <c r="K25" s="95">
        <f>(U32+U33)/2</f>
        <v>1.0375781E-10</v>
      </c>
      <c r="M25" s="1"/>
      <c r="P25" t="s">
        <v>28</v>
      </c>
      <c r="Q25" s="1">
        <v>2.4748769999999998E-10</v>
      </c>
      <c r="R25" t="s">
        <v>40</v>
      </c>
      <c r="S25">
        <f t="shared" ref="S25" si="13">(Q25+Q26)/2</f>
        <v>2.2126824999999999E-10</v>
      </c>
      <c r="T25" t="s">
        <v>45</v>
      </c>
      <c r="U25" s="1">
        <v>1.069264E-10</v>
      </c>
      <c r="V25" t="s">
        <v>73</v>
      </c>
    </row>
    <row r="26" spans="1:23">
      <c r="A26" s="92" t="s">
        <v>45</v>
      </c>
      <c r="B26" s="93">
        <v>4.2815100000000003E-6</v>
      </c>
      <c r="C26" s="94" t="s">
        <v>84</v>
      </c>
      <c r="D26" s="94"/>
      <c r="E26" s="94" t="s">
        <v>45</v>
      </c>
      <c r="F26" s="93">
        <v>2.0586949999999999E-7</v>
      </c>
      <c r="G26" s="94" t="s">
        <v>78</v>
      </c>
      <c r="H26" s="94"/>
      <c r="I26" s="93">
        <f t="shared" si="1"/>
        <v>4.0756405000000004E-6</v>
      </c>
      <c r="J26" s="94"/>
      <c r="K26" s="95">
        <f>(U34+U35)/2</f>
        <v>1.0006529E-10</v>
      </c>
      <c r="M26" s="1"/>
      <c r="P26" t="s">
        <v>28</v>
      </c>
      <c r="Q26" s="1">
        <v>1.9504879999999999E-10</v>
      </c>
      <c r="R26" t="s">
        <v>40</v>
      </c>
      <c r="T26" t="s">
        <v>45</v>
      </c>
      <c r="U26" s="1">
        <v>1.7466930000000001E-10</v>
      </c>
      <c r="V26" t="s">
        <v>74</v>
      </c>
      <c r="W26">
        <f t="shared" si="10"/>
        <v>1.468957E-10</v>
      </c>
    </row>
    <row r="27" spans="1:23">
      <c r="A27" s="92" t="s">
        <v>45</v>
      </c>
      <c r="B27" s="93">
        <v>4.7282230000000003E-6</v>
      </c>
      <c r="C27" s="94" t="s">
        <v>85</v>
      </c>
      <c r="D27" s="94"/>
      <c r="E27" s="94" t="s">
        <v>45</v>
      </c>
      <c r="F27" s="93">
        <v>2.2350950000000001E-7</v>
      </c>
      <c r="G27" s="94" t="s">
        <v>79</v>
      </c>
      <c r="H27" s="94"/>
      <c r="I27" s="93">
        <f t="shared" si="1"/>
        <v>4.5047135000000005E-6</v>
      </c>
      <c r="J27" s="94"/>
      <c r="K27" s="95">
        <f>(U36+U37)/2</f>
        <v>1.0553060000000001E-10</v>
      </c>
      <c r="M27" s="1"/>
      <c r="P27" t="s">
        <v>28</v>
      </c>
      <c r="Q27" s="1">
        <v>2.4287390000000001E-10</v>
      </c>
      <c r="R27" t="s">
        <v>41</v>
      </c>
      <c r="S27">
        <f t="shared" ref="S27" si="14">(Q27+Q28)/2</f>
        <v>2.1879279999999999E-10</v>
      </c>
      <c r="T27" t="s">
        <v>45</v>
      </c>
      <c r="U27" s="1">
        <v>1.191221E-10</v>
      </c>
      <c r="V27" t="s">
        <v>74</v>
      </c>
    </row>
    <row r="28" spans="1:23">
      <c r="A28" s="92" t="s">
        <v>45</v>
      </c>
      <c r="B28" s="93">
        <v>5.173636E-6</v>
      </c>
      <c r="C28" s="94" t="s">
        <v>86</v>
      </c>
      <c r="D28" s="94"/>
      <c r="E28" s="94" t="s">
        <v>45</v>
      </c>
      <c r="F28" s="93">
        <v>2.4103129999999999E-7</v>
      </c>
      <c r="G28" s="94" t="s">
        <v>80</v>
      </c>
      <c r="H28" s="94"/>
      <c r="I28" s="93">
        <f t="shared" si="1"/>
        <v>4.9326046999999997E-6</v>
      </c>
      <c r="J28" s="94"/>
      <c r="K28" s="95">
        <f>(U38+U39)/2</f>
        <v>1.1317455E-10</v>
      </c>
      <c r="M28" s="1"/>
      <c r="P28" t="s">
        <v>28</v>
      </c>
      <c r="Q28" s="1">
        <v>1.9471169999999999E-10</v>
      </c>
      <c r="R28" t="s">
        <v>41</v>
      </c>
      <c r="T28" t="s">
        <v>45</v>
      </c>
      <c r="U28" s="1">
        <v>1.913052E-10</v>
      </c>
      <c r="V28" t="s">
        <v>75</v>
      </c>
      <c r="W28">
        <f t="shared" si="10"/>
        <v>1.6228255000000002E-10</v>
      </c>
    </row>
    <row r="29" spans="1:23">
      <c r="A29" s="92" t="s">
        <v>45</v>
      </c>
      <c r="B29" s="93">
        <v>5.6169350000000003E-6</v>
      </c>
      <c r="C29" s="94" t="s">
        <v>87</v>
      </c>
      <c r="D29" s="94"/>
      <c r="E29" s="94" t="s">
        <v>45</v>
      </c>
      <c r="F29" s="93">
        <v>2.5846029999999998E-7</v>
      </c>
      <c r="G29" s="94" t="s">
        <v>81</v>
      </c>
      <c r="H29" s="94"/>
      <c r="I29" s="93">
        <f t="shared" si="1"/>
        <v>5.3584747000000006E-6</v>
      </c>
      <c r="J29" s="94"/>
      <c r="K29" s="95">
        <f>(U40+U41)/2</f>
        <v>1.2166229999999998E-10</v>
      </c>
      <c r="M29" s="1"/>
      <c r="P29" t="s">
        <v>28</v>
      </c>
      <c r="Q29" s="1">
        <v>2.6744329999999998E-10</v>
      </c>
      <c r="R29" t="s">
        <v>42</v>
      </c>
      <c r="S29">
        <f t="shared" ref="S29" si="15">(Q29+Q30)/2</f>
        <v>2.4283714999999998E-10</v>
      </c>
      <c r="T29" t="s">
        <v>45</v>
      </c>
      <c r="U29" s="1">
        <v>1.3325990000000001E-10</v>
      </c>
      <c r="V29" t="s">
        <v>75</v>
      </c>
    </row>
    <row r="30" spans="1:23">
      <c r="A30" s="92" t="s">
        <v>45</v>
      </c>
      <c r="B30" s="93">
        <v>4.6943430000000002E-6</v>
      </c>
      <c r="C30" s="94" t="s">
        <v>40</v>
      </c>
      <c r="D30" s="94"/>
      <c r="E30" s="94" t="s">
        <v>45</v>
      </c>
      <c r="F30" s="93">
        <v>5.524115E-8</v>
      </c>
      <c r="G30" s="94" t="s">
        <v>40</v>
      </c>
      <c r="H30" s="94"/>
      <c r="I30" s="93">
        <f t="shared" si="1"/>
        <v>4.6391018499999999E-6</v>
      </c>
      <c r="J30" s="94"/>
      <c r="K30" s="102">
        <v>1.8692550000000001E-10</v>
      </c>
      <c r="M30" s="1"/>
      <c r="P30" t="s">
        <v>28</v>
      </c>
      <c r="Q30" s="1">
        <v>2.1823099999999999E-10</v>
      </c>
      <c r="R30" t="s">
        <v>42</v>
      </c>
      <c r="T30" t="s">
        <v>45</v>
      </c>
      <c r="U30" s="1">
        <v>2.0956199999999999E-10</v>
      </c>
      <c r="V30" t="s">
        <v>76</v>
      </c>
      <c r="W30">
        <f t="shared" si="10"/>
        <v>1.7896669999999999E-10</v>
      </c>
    </row>
    <row r="31" spans="1:23">
      <c r="A31" s="92" t="s">
        <v>45</v>
      </c>
      <c r="B31" s="93">
        <v>5.9614719999999997E-6</v>
      </c>
      <c r="C31" s="94" t="s">
        <v>41</v>
      </c>
      <c r="D31" s="94"/>
      <c r="E31" s="94" t="s">
        <v>45</v>
      </c>
      <c r="F31" s="93">
        <v>7.4349779999999997E-8</v>
      </c>
      <c r="G31" s="94" t="s">
        <v>41</v>
      </c>
      <c r="H31" s="94"/>
      <c r="I31" s="93">
        <f t="shared" si="1"/>
        <v>5.8871222199999996E-6</v>
      </c>
      <c r="J31" s="94"/>
      <c r="K31" s="102">
        <v>1.8104090000000001E-10</v>
      </c>
      <c r="M31" s="1"/>
      <c r="P31" t="s">
        <v>28</v>
      </c>
      <c r="Q31" s="1">
        <v>2.9869209999999998E-10</v>
      </c>
      <c r="R31" t="s">
        <v>43</v>
      </c>
      <c r="S31">
        <f t="shared" ref="S31" si="16">(Q31+Q32)/2</f>
        <v>2.7356055E-10</v>
      </c>
      <c r="T31" t="s">
        <v>45</v>
      </c>
      <c r="U31" s="1">
        <v>1.4837140000000001E-10</v>
      </c>
      <c r="V31" t="s">
        <v>76</v>
      </c>
    </row>
    <row r="32" spans="1:23">
      <c r="A32" s="92" t="s">
        <v>45</v>
      </c>
      <c r="B32" s="93">
        <v>7.2317050000000001E-6</v>
      </c>
      <c r="C32" s="94" t="s">
        <v>42</v>
      </c>
      <c r="D32" s="94"/>
      <c r="E32" s="94" t="s">
        <v>45</v>
      </c>
      <c r="F32" s="93">
        <v>9.3193270000000006E-8</v>
      </c>
      <c r="G32" s="94" t="s">
        <v>42</v>
      </c>
      <c r="H32" s="94"/>
      <c r="I32" s="93">
        <f t="shared" si="1"/>
        <v>7.1385117300000003E-6</v>
      </c>
      <c r="J32" s="94"/>
      <c r="K32" s="102">
        <v>1.9882010000000002E-10</v>
      </c>
      <c r="M32" s="1"/>
      <c r="P32" t="s">
        <v>28</v>
      </c>
      <c r="Q32" s="1">
        <v>2.4842899999999998E-10</v>
      </c>
      <c r="R32" t="s">
        <v>43</v>
      </c>
      <c r="T32" t="s">
        <v>45</v>
      </c>
      <c r="U32" s="1">
        <v>9.9197920000000005E-11</v>
      </c>
      <c r="V32" t="s">
        <v>77</v>
      </c>
      <c r="W32">
        <f t="shared" si="10"/>
        <v>1.0375781E-10</v>
      </c>
    </row>
    <row r="33" spans="1:23">
      <c r="A33" s="92" t="s">
        <v>45</v>
      </c>
      <c r="B33" s="93">
        <v>8.5028650000000005E-6</v>
      </c>
      <c r="C33" s="94" t="s">
        <v>43</v>
      </c>
      <c r="D33" s="94"/>
      <c r="E33" s="94" t="s">
        <v>45</v>
      </c>
      <c r="F33" s="93">
        <v>1.118638E-7</v>
      </c>
      <c r="G33" s="94" t="s">
        <v>43</v>
      </c>
      <c r="H33" s="94"/>
      <c r="I33" s="93">
        <f t="shared" si="1"/>
        <v>8.3910012000000008E-6</v>
      </c>
      <c r="J33" s="94"/>
      <c r="K33" s="102">
        <v>2.2237710000000002E-10</v>
      </c>
      <c r="M33" s="1"/>
      <c r="P33" t="s">
        <v>28</v>
      </c>
      <c r="Q33" s="1">
        <v>3.324658E-10</v>
      </c>
      <c r="R33" t="s">
        <v>44</v>
      </c>
      <c r="S33">
        <f>(Q33+Q34)/2</f>
        <v>3.0727815000000003E-10</v>
      </c>
      <c r="T33" t="s">
        <v>45</v>
      </c>
      <c r="U33" s="1">
        <v>1.083177E-10</v>
      </c>
      <c r="V33" t="s">
        <v>77</v>
      </c>
    </row>
    <row r="34" spans="1:23" ht="15.75" thickBot="1">
      <c r="A34" s="96" t="s">
        <v>45</v>
      </c>
      <c r="B34" s="97">
        <v>9.7730370000000007E-6</v>
      </c>
      <c r="C34" s="98" t="s">
        <v>44</v>
      </c>
      <c r="D34" s="98"/>
      <c r="E34" s="98" t="s">
        <v>45</v>
      </c>
      <c r="F34" s="97">
        <v>1.3040030000000001E-7</v>
      </c>
      <c r="G34" s="98" t="s">
        <v>44</v>
      </c>
      <c r="H34" s="98"/>
      <c r="I34" s="97">
        <f t="shared" si="1"/>
        <v>9.6426367000000012E-6</v>
      </c>
      <c r="J34" s="98"/>
      <c r="K34" s="103">
        <v>2.4851E-10</v>
      </c>
      <c r="M34" s="1"/>
      <c r="P34" t="s">
        <v>28</v>
      </c>
      <c r="Q34" s="1">
        <v>2.8209050000000001E-10</v>
      </c>
      <c r="R34" t="s">
        <v>44</v>
      </c>
      <c r="T34" t="s">
        <v>45</v>
      </c>
      <c r="U34" s="1">
        <v>9.926808E-11</v>
      </c>
      <c r="V34" t="s">
        <v>78</v>
      </c>
      <c r="W34">
        <f t="shared" si="10"/>
        <v>1.0006529E-10</v>
      </c>
    </row>
    <row r="35" spans="1:23">
      <c r="A35" s="72" t="s">
        <v>46</v>
      </c>
      <c r="B35" s="100">
        <v>2.9179329999999999E-6</v>
      </c>
      <c r="C35" s="11" t="s">
        <v>29</v>
      </c>
      <c r="D35" s="11"/>
      <c r="E35" s="11" t="s">
        <v>46</v>
      </c>
      <c r="F35" s="100">
        <v>7.7026529999999997E-7</v>
      </c>
      <c r="G35" s="11" t="s">
        <v>29</v>
      </c>
      <c r="H35" s="11"/>
      <c r="I35" s="100">
        <f t="shared" si="1"/>
        <v>2.1476676999999999E-6</v>
      </c>
      <c r="J35" s="11"/>
      <c r="K35" s="101">
        <v>5.1266329999999996E-11</v>
      </c>
      <c r="M35" s="1"/>
      <c r="T35" t="s">
        <v>45</v>
      </c>
      <c r="U35" s="1">
        <v>1.008625E-10</v>
      </c>
      <c r="V35" t="s">
        <v>78</v>
      </c>
    </row>
    <row r="36" spans="1:23">
      <c r="A36" s="92" t="s">
        <v>46</v>
      </c>
      <c r="B36" s="93">
        <v>3.1484210000000002E-6</v>
      </c>
      <c r="C36" s="94" t="s">
        <v>72</v>
      </c>
      <c r="D36" s="94"/>
      <c r="E36" s="94" t="s">
        <v>46</v>
      </c>
      <c r="F36" s="93">
        <v>2.9631030000000001E-7</v>
      </c>
      <c r="G36" s="94" t="s">
        <v>72</v>
      </c>
      <c r="H36" s="94"/>
      <c r="I36" s="93">
        <f t="shared" si="1"/>
        <v>2.8521107E-6</v>
      </c>
      <c r="J36" s="94"/>
      <c r="K36" s="102">
        <v>1.1046150000000001E-10</v>
      </c>
      <c r="T36" t="s">
        <v>45</v>
      </c>
      <c r="U36" s="1">
        <v>1.054833E-10</v>
      </c>
      <c r="V36" t="s">
        <v>79</v>
      </c>
      <c r="W36">
        <f t="shared" si="10"/>
        <v>1.0553060000000001E-10</v>
      </c>
    </row>
    <row r="37" spans="1:23">
      <c r="A37" s="92" t="s">
        <v>46</v>
      </c>
      <c r="B37" s="93">
        <v>3.7450320000000002E-6</v>
      </c>
      <c r="C37" s="94" t="s">
        <v>73</v>
      </c>
      <c r="D37" s="94"/>
      <c r="E37" s="94" t="s">
        <v>46</v>
      </c>
      <c r="F37" s="93">
        <v>2.97793E-7</v>
      </c>
      <c r="G37" s="94" t="s">
        <v>73</v>
      </c>
      <c r="H37" s="94"/>
      <c r="I37" s="93">
        <f t="shared" si="1"/>
        <v>3.4472390000000002E-6</v>
      </c>
      <c r="J37" s="94"/>
      <c r="K37" s="102">
        <v>1.0896724500000001E-10</v>
      </c>
      <c r="M37" s="1"/>
      <c r="P37" t="s">
        <v>46</v>
      </c>
      <c r="Q37" s="1">
        <v>5.6259109999999998E-11</v>
      </c>
      <c r="R37" t="s">
        <v>29</v>
      </c>
      <c r="S37">
        <f>(Q37+Q38)/2</f>
        <v>5.1266329999999996E-11</v>
      </c>
      <c r="T37" t="s">
        <v>45</v>
      </c>
      <c r="U37" s="1">
        <v>1.055779E-10</v>
      </c>
      <c r="V37" t="s">
        <v>79</v>
      </c>
    </row>
    <row r="38" spans="1:23">
      <c r="A38" s="92" t="s">
        <v>46</v>
      </c>
      <c r="B38" s="93">
        <v>4.3468079999999998E-6</v>
      </c>
      <c r="C38" s="94" t="s">
        <v>74</v>
      </c>
      <c r="D38" s="94"/>
      <c r="E38" s="94" t="s">
        <v>46</v>
      </c>
      <c r="F38" s="93">
        <v>2.9909950000000001E-7</v>
      </c>
      <c r="G38" s="94" t="s">
        <v>74</v>
      </c>
      <c r="H38" s="94"/>
      <c r="I38" s="93">
        <f t="shared" si="1"/>
        <v>4.0477085000000001E-6</v>
      </c>
      <c r="J38" s="94"/>
      <c r="K38" s="102">
        <v>1.1815743499999998E-10</v>
      </c>
      <c r="M38" s="1"/>
      <c r="P38" t="s">
        <v>46</v>
      </c>
      <c r="Q38" s="1">
        <v>4.627355E-11</v>
      </c>
      <c r="R38" t="s">
        <v>29</v>
      </c>
      <c r="T38" t="s">
        <v>45</v>
      </c>
      <c r="U38" s="1">
        <v>1.132086E-10</v>
      </c>
      <c r="V38" t="s">
        <v>80</v>
      </c>
      <c r="W38">
        <f t="shared" si="10"/>
        <v>1.1317455E-10</v>
      </c>
    </row>
    <row r="39" spans="1:23">
      <c r="A39" s="92" t="s">
        <v>46</v>
      </c>
      <c r="B39" s="93">
        <v>4.947668E-6</v>
      </c>
      <c r="C39" s="94" t="s">
        <v>75</v>
      </c>
      <c r="D39" s="94"/>
      <c r="E39" s="94" t="s">
        <v>46</v>
      </c>
      <c r="F39" s="93">
        <v>3.0032679999999998E-7</v>
      </c>
      <c r="G39" s="94" t="s">
        <v>75</v>
      </c>
      <c r="H39" s="94"/>
      <c r="I39" s="93">
        <f t="shared" si="1"/>
        <v>4.6473411999999999E-6</v>
      </c>
      <c r="J39" s="94"/>
      <c r="K39" s="102">
        <v>1.3000095000000001E-10</v>
      </c>
      <c r="M39" s="1"/>
      <c r="P39" t="s">
        <v>46</v>
      </c>
      <c r="Q39" s="1">
        <v>1.3819890000000001E-10</v>
      </c>
      <c r="R39" t="s">
        <v>72</v>
      </c>
      <c r="S39">
        <f t="shared" ref="S39:S67" si="17">(Q39+Q40)/2</f>
        <v>1.1046150000000001E-10</v>
      </c>
      <c r="T39" t="s">
        <v>45</v>
      </c>
      <c r="U39" s="1">
        <v>1.131405E-10</v>
      </c>
      <c r="V39" t="s">
        <v>80</v>
      </c>
    </row>
    <row r="40" spans="1:23">
      <c r="A40" s="92" t="s">
        <v>46</v>
      </c>
      <c r="B40" s="93">
        <v>5.5464290000000001E-6</v>
      </c>
      <c r="C40" s="94" t="s">
        <v>76</v>
      </c>
      <c r="D40" s="94"/>
      <c r="E40" s="94" t="s">
        <v>46</v>
      </c>
      <c r="F40" s="93">
        <v>3.0150349999999998E-7</v>
      </c>
      <c r="G40" s="94" t="s">
        <v>76</v>
      </c>
      <c r="H40" s="94"/>
      <c r="I40" s="93">
        <f t="shared" si="1"/>
        <v>5.2449255000000001E-6</v>
      </c>
      <c r="J40" s="94"/>
      <c r="K40" s="102">
        <v>1.4298334999999999E-10</v>
      </c>
      <c r="M40" s="1"/>
      <c r="P40" t="s">
        <v>46</v>
      </c>
      <c r="Q40" s="1">
        <v>8.2724100000000001E-11</v>
      </c>
      <c r="R40" t="s">
        <v>72</v>
      </c>
      <c r="T40" t="s">
        <v>45</v>
      </c>
      <c r="U40" s="1">
        <v>1.215262E-10</v>
      </c>
      <c r="V40" t="s">
        <v>81</v>
      </c>
      <c r="W40">
        <f t="shared" si="10"/>
        <v>1.2166229999999998E-10</v>
      </c>
    </row>
    <row r="41" spans="1:23">
      <c r="A41" s="92" t="s">
        <v>46</v>
      </c>
      <c r="B41" s="93">
        <v>3.018914E-6</v>
      </c>
      <c r="C41" s="94" t="s">
        <v>83</v>
      </c>
      <c r="D41" s="94"/>
      <c r="E41" s="94" t="s">
        <v>46</v>
      </c>
      <c r="F41" s="93">
        <v>5.6702849999999997E-7</v>
      </c>
      <c r="G41" s="94" t="s">
        <v>77</v>
      </c>
      <c r="H41" s="94"/>
      <c r="I41" s="93">
        <f t="shared" si="1"/>
        <v>2.4518855000000001E-6</v>
      </c>
      <c r="J41" s="94"/>
      <c r="K41" s="102">
        <v>8.5527654999999998E-11</v>
      </c>
      <c r="M41" s="1"/>
      <c r="P41" t="s">
        <v>46</v>
      </c>
      <c r="Q41" s="1">
        <v>1.3180010000000001E-10</v>
      </c>
      <c r="R41" t="s">
        <v>73</v>
      </c>
      <c r="S41">
        <f t="shared" si="17"/>
        <v>1.0896724500000001E-10</v>
      </c>
      <c r="T41" t="s">
        <v>45</v>
      </c>
      <c r="U41" s="1">
        <v>1.2179839999999999E-10</v>
      </c>
      <c r="V41" t="s">
        <v>81</v>
      </c>
    </row>
    <row r="42" spans="1:23">
      <c r="A42" s="92" t="s">
        <v>46</v>
      </c>
      <c r="B42" s="93">
        <v>3.3351329999999999E-6</v>
      </c>
      <c r="C42" s="94" t="s">
        <v>84</v>
      </c>
      <c r="D42" s="94"/>
      <c r="E42" s="94" t="s">
        <v>46</v>
      </c>
      <c r="F42" s="93">
        <v>5.8603399999999997E-7</v>
      </c>
      <c r="G42" s="94" t="s">
        <v>78</v>
      </c>
      <c r="H42" s="94"/>
      <c r="I42" s="93">
        <f t="shared" si="1"/>
        <v>2.7490989999999998E-6</v>
      </c>
      <c r="J42" s="94"/>
      <c r="K42" s="102">
        <v>8.1390485000000005E-11</v>
      </c>
      <c r="M42" s="1"/>
      <c r="P42" t="s">
        <v>46</v>
      </c>
      <c r="Q42" s="1">
        <v>8.6134390000000005E-11</v>
      </c>
      <c r="R42" t="s">
        <v>73</v>
      </c>
      <c r="T42" t="s">
        <v>45</v>
      </c>
      <c r="U42" s="1">
        <v>2.108835E-10</v>
      </c>
      <c r="V42" t="s">
        <v>40</v>
      </c>
      <c r="W42">
        <f t="shared" ref="W42:W50" si="18">(U42+U43)/2</f>
        <v>1.8692550000000001E-10</v>
      </c>
    </row>
    <row r="43" spans="1:23">
      <c r="A43" s="92" t="s">
        <v>46</v>
      </c>
      <c r="B43" s="93">
        <v>3.654095E-6</v>
      </c>
      <c r="C43" s="94" t="s">
        <v>85</v>
      </c>
      <c r="D43" s="94"/>
      <c r="E43" s="94" t="s">
        <v>46</v>
      </c>
      <c r="F43" s="93">
        <v>6.0459490000000003E-7</v>
      </c>
      <c r="G43" s="94" t="s">
        <v>79</v>
      </c>
      <c r="H43" s="94"/>
      <c r="I43" s="93">
        <f t="shared" si="1"/>
        <v>3.0495001000000001E-6</v>
      </c>
      <c r="J43" s="94"/>
      <c r="K43" s="102">
        <v>8.526869E-11</v>
      </c>
      <c r="M43" s="1"/>
      <c r="P43" t="s">
        <v>46</v>
      </c>
      <c r="Q43" s="1">
        <v>1.407104E-10</v>
      </c>
      <c r="R43" t="s">
        <v>74</v>
      </c>
      <c r="S43">
        <f t="shared" si="17"/>
        <v>1.1815743499999998E-10</v>
      </c>
      <c r="T43" t="s">
        <v>45</v>
      </c>
      <c r="U43" s="1">
        <v>1.6296750000000001E-10</v>
      </c>
      <c r="V43" t="s">
        <v>40</v>
      </c>
    </row>
    <row r="44" spans="1:23">
      <c r="A44" s="92" t="s">
        <v>46</v>
      </c>
      <c r="B44" s="93">
        <v>3.9719190000000003E-6</v>
      </c>
      <c r="C44" s="94" t="s">
        <v>86</v>
      </c>
      <c r="D44" s="94"/>
      <c r="E44" s="94" t="s">
        <v>46</v>
      </c>
      <c r="F44" s="93">
        <v>6.2298799999999999E-7</v>
      </c>
      <c r="G44" s="94" t="s">
        <v>80</v>
      </c>
      <c r="H44" s="94"/>
      <c r="I44" s="93">
        <f t="shared" si="1"/>
        <v>3.3489310000000005E-6</v>
      </c>
      <c r="J44" s="94"/>
      <c r="K44" s="102">
        <v>9.1037884999999991E-11</v>
      </c>
      <c r="M44" s="1"/>
      <c r="P44" t="s">
        <v>46</v>
      </c>
      <c r="Q44" s="1">
        <v>9.5604469999999994E-11</v>
      </c>
      <c r="R44" t="s">
        <v>74</v>
      </c>
      <c r="T44" t="s">
        <v>45</v>
      </c>
      <c r="U44" s="1">
        <v>2.02717E-10</v>
      </c>
      <c r="V44" t="s">
        <v>41</v>
      </c>
      <c r="W44">
        <f t="shared" si="18"/>
        <v>1.8104090000000001E-10</v>
      </c>
    </row>
    <row r="45" spans="1:23">
      <c r="A45" s="92" t="s">
        <v>46</v>
      </c>
      <c r="B45" s="93">
        <v>4.287981E-6</v>
      </c>
      <c r="C45" s="94" t="s">
        <v>87</v>
      </c>
      <c r="D45" s="94"/>
      <c r="E45" s="94" t="s">
        <v>46</v>
      </c>
      <c r="F45" s="93">
        <v>6.4128119999999999E-7</v>
      </c>
      <c r="G45" s="94" t="s">
        <v>81</v>
      </c>
      <c r="H45" s="94"/>
      <c r="I45" s="93">
        <f t="shared" si="1"/>
        <v>3.6466997999999999E-6</v>
      </c>
      <c r="J45" s="94"/>
      <c r="K45" s="102">
        <v>9.7544410000000006E-11</v>
      </c>
      <c r="M45" s="1"/>
      <c r="P45" t="s">
        <v>46</v>
      </c>
      <c r="Q45" s="1">
        <v>1.532275E-10</v>
      </c>
      <c r="R45" t="s">
        <v>75</v>
      </c>
      <c r="S45">
        <f t="shared" si="17"/>
        <v>1.3000095000000001E-10</v>
      </c>
      <c r="T45" t="s">
        <v>45</v>
      </c>
      <c r="U45" s="1">
        <v>1.5936480000000001E-10</v>
      </c>
      <c r="V45" t="s">
        <v>41</v>
      </c>
    </row>
    <row r="46" spans="1:23">
      <c r="A46" s="92" t="s">
        <v>46</v>
      </c>
      <c r="B46" s="93">
        <v>3.2205930000000002E-6</v>
      </c>
      <c r="C46" s="94" t="s">
        <v>40</v>
      </c>
      <c r="D46" s="94"/>
      <c r="E46" s="94" t="s">
        <v>46</v>
      </c>
      <c r="F46" s="93">
        <v>9.6014249999999996E-8</v>
      </c>
      <c r="G46" s="94" t="s">
        <v>40</v>
      </c>
      <c r="H46" s="94"/>
      <c r="I46" s="93">
        <f t="shared" si="1"/>
        <v>3.1245787500000003E-6</v>
      </c>
      <c r="J46" s="94"/>
      <c r="K46" s="102">
        <v>1.5705235000000002E-10</v>
      </c>
      <c r="M46" s="1"/>
      <c r="P46" t="s">
        <v>46</v>
      </c>
      <c r="Q46" s="1">
        <v>1.067744E-10</v>
      </c>
      <c r="R46" t="s">
        <v>75</v>
      </c>
      <c r="T46" t="s">
        <v>45</v>
      </c>
      <c r="U46" s="1">
        <v>2.2125340000000001E-10</v>
      </c>
      <c r="V46" t="s">
        <v>42</v>
      </c>
      <c r="W46">
        <f t="shared" si="18"/>
        <v>1.9882010000000002E-10</v>
      </c>
    </row>
    <row r="47" spans="1:23">
      <c r="A47" s="92" t="s">
        <v>46</v>
      </c>
      <c r="B47" s="93">
        <v>4.0921909999999999E-6</v>
      </c>
      <c r="C47" s="94" t="s">
        <v>41</v>
      </c>
      <c r="D47" s="94"/>
      <c r="E47" s="94" t="s">
        <v>46</v>
      </c>
      <c r="F47" s="93">
        <v>1.157997E-7</v>
      </c>
      <c r="G47" s="94" t="s">
        <v>41</v>
      </c>
      <c r="H47" s="94"/>
      <c r="I47" s="93">
        <f t="shared" si="1"/>
        <v>3.9763912999999999E-6</v>
      </c>
      <c r="J47" s="94"/>
      <c r="K47" s="102">
        <v>1.4901720000000001E-10</v>
      </c>
      <c r="M47" s="1"/>
      <c r="P47" t="s">
        <v>46</v>
      </c>
      <c r="Q47" s="1">
        <v>1.6712330000000001E-10</v>
      </c>
      <c r="R47" t="s">
        <v>76</v>
      </c>
      <c r="S47">
        <f t="shared" si="17"/>
        <v>1.4298334999999999E-10</v>
      </c>
      <c r="T47" t="s">
        <v>45</v>
      </c>
      <c r="U47" s="1">
        <v>1.7638680000000001E-10</v>
      </c>
      <c r="V47" t="s">
        <v>42</v>
      </c>
    </row>
    <row r="48" spans="1:23">
      <c r="A48" s="92" t="s">
        <v>46</v>
      </c>
      <c r="B48" s="93">
        <v>4.9622100000000004E-6</v>
      </c>
      <c r="C48" s="94" t="s">
        <v>42</v>
      </c>
      <c r="D48" s="94"/>
      <c r="E48" s="94" t="s">
        <v>46</v>
      </c>
      <c r="F48" s="93">
        <v>1.353166E-7</v>
      </c>
      <c r="G48" s="94" t="s">
        <v>42</v>
      </c>
      <c r="H48" s="94"/>
      <c r="I48" s="93">
        <f t="shared" si="1"/>
        <v>4.8268934000000001E-6</v>
      </c>
      <c r="J48" s="94"/>
      <c r="K48" s="102">
        <v>1.6214019999999998E-10</v>
      </c>
      <c r="M48" s="1"/>
      <c r="P48" t="s">
        <v>46</v>
      </c>
      <c r="Q48" s="1">
        <v>1.188434E-10</v>
      </c>
      <c r="R48" t="s">
        <v>76</v>
      </c>
      <c r="T48" t="s">
        <v>45</v>
      </c>
      <c r="U48" s="1">
        <v>2.4575620000000002E-10</v>
      </c>
      <c r="V48" t="s">
        <v>43</v>
      </c>
      <c r="W48">
        <f t="shared" si="18"/>
        <v>2.2237710000000002E-10</v>
      </c>
    </row>
    <row r="49" spans="1:23">
      <c r="A49" s="92" t="s">
        <v>46</v>
      </c>
      <c r="B49" s="93">
        <v>5.831868E-6</v>
      </c>
      <c r="C49" s="94" t="s">
        <v>43</v>
      </c>
      <c r="D49" s="94"/>
      <c r="E49" s="94" t="s">
        <v>46</v>
      </c>
      <c r="F49" s="93">
        <v>1.546723E-7</v>
      </c>
      <c r="G49" s="94" t="s">
        <v>43</v>
      </c>
      <c r="H49" s="94"/>
      <c r="I49" s="93">
        <f t="shared" si="1"/>
        <v>5.6771956999999997E-6</v>
      </c>
      <c r="J49" s="94"/>
      <c r="K49" s="102">
        <v>1.8052745000000001E-10</v>
      </c>
      <c r="M49" s="1"/>
      <c r="P49" t="s">
        <v>46</v>
      </c>
      <c r="Q49" s="1">
        <v>8.0382799999999999E-11</v>
      </c>
      <c r="R49" t="s">
        <v>77</v>
      </c>
      <c r="S49">
        <f t="shared" si="17"/>
        <v>8.5527654999999998E-11</v>
      </c>
      <c r="T49" t="s">
        <v>45</v>
      </c>
      <c r="U49" s="1">
        <v>1.9899799999999999E-10</v>
      </c>
      <c r="V49" t="s">
        <v>43</v>
      </c>
    </row>
    <row r="50" spans="1:23" ht="15.75" thickBot="1">
      <c r="A50" s="96" t="s">
        <v>46</v>
      </c>
      <c r="B50" s="97">
        <v>6.7004399999999997E-6</v>
      </c>
      <c r="C50" s="98" t="s">
        <v>44</v>
      </c>
      <c r="D50" s="98"/>
      <c r="E50" s="98" t="s">
        <v>46</v>
      </c>
      <c r="F50" s="97">
        <v>1.7391190000000001E-7</v>
      </c>
      <c r="G50" s="98" t="s">
        <v>44</v>
      </c>
      <c r="H50" s="98"/>
      <c r="I50" s="97">
        <f t="shared" si="1"/>
        <v>6.5265281E-6</v>
      </c>
      <c r="J50" s="98"/>
      <c r="K50" s="103">
        <v>2.0134735000000002E-10</v>
      </c>
      <c r="M50" s="1"/>
      <c r="P50" t="s">
        <v>46</v>
      </c>
      <c r="Q50" s="1">
        <v>9.0672509999999997E-11</v>
      </c>
      <c r="R50" t="s">
        <v>77</v>
      </c>
      <c r="T50" t="s">
        <v>45</v>
      </c>
      <c r="U50" s="1">
        <v>2.7245409999999999E-10</v>
      </c>
      <c r="V50" t="s">
        <v>44</v>
      </c>
      <c r="W50">
        <f t="shared" si="18"/>
        <v>2.4851E-10</v>
      </c>
    </row>
    <row r="51" spans="1:23">
      <c r="A51" s="72" t="s">
        <v>47</v>
      </c>
      <c r="B51" s="100">
        <v>1.083344E-5</v>
      </c>
      <c r="C51" s="11" t="s">
        <v>29</v>
      </c>
      <c r="D51" s="11"/>
      <c r="E51" s="11" t="s">
        <v>47</v>
      </c>
      <c r="F51" s="100">
        <v>9.2965270000000004E-6</v>
      </c>
      <c r="G51" s="11" t="s">
        <v>29</v>
      </c>
      <c r="H51" s="11"/>
      <c r="I51" s="100">
        <f t="shared" si="1"/>
        <v>1.5369129999999994E-6</v>
      </c>
      <c r="J51" s="11"/>
      <c r="K51" s="12">
        <v>3.8335580000000001E-11</v>
      </c>
      <c r="M51" s="1"/>
      <c r="P51" t="s">
        <v>46</v>
      </c>
      <c r="Q51" s="1">
        <v>7.9529889999999997E-11</v>
      </c>
      <c r="R51" t="s">
        <v>78</v>
      </c>
      <c r="S51">
        <f t="shared" si="17"/>
        <v>8.1390485000000005E-11</v>
      </c>
      <c r="T51" t="s">
        <v>45</v>
      </c>
      <c r="U51" s="1">
        <v>2.2456589999999999E-10</v>
      </c>
      <c r="V51" t="s">
        <v>44</v>
      </c>
    </row>
    <row r="52" spans="1:23">
      <c r="A52" s="92" t="s">
        <v>47</v>
      </c>
      <c r="B52" s="93">
        <v>5.0908359999999998E-6</v>
      </c>
      <c r="C52" s="94" t="s">
        <v>72</v>
      </c>
      <c r="D52" s="94"/>
      <c r="E52" s="94" t="s">
        <v>47</v>
      </c>
      <c r="F52" s="93">
        <v>3.1222069999999999E-6</v>
      </c>
      <c r="G52" s="94" t="s">
        <v>72</v>
      </c>
      <c r="H52" s="94"/>
      <c r="I52" s="93">
        <f t="shared" si="1"/>
        <v>1.9686289999999998E-6</v>
      </c>
      <c r="J52" s="94"/>
      <c r="K52" s="102">
        <v>7.9311690000000002E-11</v>
      </c>
      <c r="M52" s="1"/>
      <c r="P52" t="s">
        <v>46</v>
      </c>
      <c r="Q52" s="1">
        <v>8.325108E-11</v>
      </c>
      <c r="R52" t="s">
        <v>78</v>
      </c>
    </row>
    <row r="53" spans="1:23">
      <c r="A53" s="92" t="s">
        <v>47</v>
      </c>
      <c r="B53" s="93">
        <v>5.612843E-6</v>
      </c>
      <c r="C53" s="94" t="s">
        <v>73</v>
      </c>
      <c r="D53" s="94"/>
      <c r="E53" s="94" t="s">
        <v>47</v>
      </c>
      <c r="F53" s="93">
        <v>3.1776919999999999E-6</v>
      </c>
      <c r="G53" s="94" t="s">
        <v>73</v>
      </c>
      <c r="H53" s="94"/>
      <c r="I53" s="93">
        <f t="shared" si="1"/>
        <v>2.4351510000000001E-6</v>
      </c>
      <c r="J53" s="94"/>
      <c r="K53" s="102">
        <v>8.0689970000000003E-11</v>
      </c>
      <c r="P53" t="s">
        <v>46</v>
      </c>
      <c r="Q53" s="1">
        <v>8.4020239999999994E-11</v>
      </c>
      <c r="R53" t="s">
        <v>79</v>
      </c>
      <c r="S53">
        <f t="shared" si="17"/>
        <v>8.526869E-11</v>
      </c>
    </row>
    <row r="54" spans="1:23">
      <c r="A54" s="92" t="s">
        <v>47</v>
      </c>
      <c r="B54" s="93">
        <v>6.1227419999999997E-6</v>
      </c>
      <c r="C54" s="94" t="s">
        <v>74</v>
      </c>
      <c r="D54" s="94"/>
      <c r="E54" s="94" t="s">
        <v>47</v>
      </c>
      <c r="F54" s="93">
        <v>3.2222330000000001E-6</v>
      </c>
      <c r="G54" s="94" t="s">
        <v>74</v>
      </c>
      <c r="H54" s="94"/>
      <c r="I54" s="93">
        <f t="shared" si="1"/>
        <v>2.9005089999999996E-6</v>
      </c>
      <c r="J54" s="94"/>
      <c r="K54" s="102">
        <v>9.0166454999999999E-11</v>
      </c>
      <c r="M54" s="1"/>
      <c r="P54" t="s">
        <v>46</v>
      </c>
      <c r="Q54" s="1">
        <v>8.6517140000000005E-11</v>
      </c>
      <c r="R54" t="s">
        <v>79</v>
      </c>
      <c r="T54" t="s">
        <v>47</v>
      </c>
      <c r="U54" s="1">
        <v>3.8402840000000002E-11</v>
      </c>
      <c r="V54" t="s">
        <v>29</v>
      </c>
      <c r="W54">
        <f t="shared" ref="W54:W84" si="19">(U54+U55)/2</f>
        <v>3.8335580000000001E-11</v>
      </c>
    </row>
    <row r="55" spans="1:23">
      <c r="A55" s="92" t="s">
        <v>47</v>
      </c>
      <c r="B55" s="93">
        <v>6.6278939999999999E-6</v>
      </c>
      <c r="C55" s="94" t="s">
        <v>75</v>
      </c>
      <c r="D55" s="94"/>
      <c r="E55" s="94" t="s">
        <v>47</v>
      </c>
      <c r="F55" s="93">
        <v>3.263869E-6</v>
      </c>
      <c r="G55" s="94" t="s">
        <v>75</v>
      </c>
      <c r="H55" s="94"/>
      <c r="I55" s="93">
        <f t="shared" si="1"/>
        <v>3.3640249999999999E-6</v>
      </c>
      <c r="J55" s="94"/>
      <c r="K55" s="102">
        <v>1.0087786E-10</v>
      </c>
      <c r="M55" s="1"/>
      <c r="P55" t="s">
        <v>46</v>
      </c>
      <c r="Q55" s="1">
        <v>8.980969E-11</v>
      </c>
      <c r="R55" t="s">
        <v>80</v>
      </c>
      <c r="S55">
        <f t="shared" si="17"/>
        <v>9.1037884999999991E-11</v>
      </c>
      <c r="T55" t="s">
        <v>47</v>
      </c>
      <c r="U55" s="1">
        <v>3.826832E-11</v>
      </c>
      <c r="V55" t="s">
        <v>29</v>
      </c>
    </row>
    <row r="56" spans="1:23">
      <c r="A56" s="92" t="s">
        <v>47</v>
      </c>
      <c r="B56" s="93">
        <v>7.1304999999999997E-6</v>
      </c>
      <c r="C56" s="94" t="s">
        <v>76</v>
      </c>
      <c r="D56" s="94"/>
      <c r="E56" s="94" t="s">
        <v>47</v>
      </c>
      <c r="F56" s="93">
        <v>3.3042000000000001E-6</v>
      </c>
      <c r="G56" s="94" t="s">
        <v>76</v>
      </c>
      <c r="H56" s="94"/>
      <c r="I56" s="93">
        <f t="shared" si="1"/>
        <v>3.8262999999999993E-6</v>
      </c>
      <c r="J56" s="94"/>
      <c r="K56" s="102">
        <v>1.11891E-10</v>
      </c>
      <c r="M56" s="1"/>
      <c r="P56" t="s">
        <v>46</v>
      </c>
      <c r="Q56" s="1">
        <v>9.2266079999999994E-11</v>
      </c>
      <c r="R56" t="s">
        <v>80</v>
      </c>
      <c r="T56" t="s">
        <v>47</v>
      </c>
      <c r="U56" s="1">
        <v>9.4647450000000005E-11</v>
      </c>
      <c r="V56" t="s">
        <v>72</v>
      </c>
      <c r="W56">
        <f t="shared" si="19"/>
        <v>7.9311690000000002E-11</v>
      </c>
    </row>
    <row r="57" spans="1:23">
      <c r="A57" s="92" t="s">
        <v>47</v>
      </c>
      <c r="B57" s="93">
        <v>8.590333E-6</v>
      </c>
      <c r="C57" s="94" t="s">
        <v>83</v>
      </c>
      <c r="D57" s="94"/>
      <c r="E57" s="94" t="s">
        <v>47</v>
      </c>
      <c r="F57" s="93">
        <v>6.9625620000000003E-6</v>
      </c>
      <c r="G57" s="94" t="s">
        <v>77</v>
      </c>
      <c r="H57" s="94"/>
      <c r="I57" s="93">
        <f t="shared" si="1"/>
        <v>1.6277709999999997E-6</v>
      </c>
      <c r="J57" s="94"/>
      <c r="K57" s="102">
        <v>7.4944735000000002E-11</v>
      </c>
      <c r="M57" s="1"/>
      <c r="P57" t="s">
        <v>46</v>
      </c>
      <c r="Q57" s="1">
        <v>9.6162570000000004E-11</v>
      </c>
      <c r="R57" t="s">
        <v>81</v>
      </c>
      <c r="S57">
        <f t="shared" si="17"/>
        <v>9.7544410000000006E-11</v>
      </c>
      <c r="T57" t="s">
        <v>47</v>
      </c>
      <c r="U57" s="1">
        <v>6.3975929999999998E-11</v>
      </c>
      <c r="V57" t="s">
        <v>72</v>
      </c>
    </row>
    <row r="58" spans="1:23">
      <c r="A58" s="92" t="s">
        <v>47</v>
      </c>
      <c r="B58" s="93">
        <v>9.2795100000000005E-6</v>
      </c>
      <c r="C58" s="94" t="s">
        <v>84</v>
      </c>
      <c r="D58" s="94"/>
      <c r="E58" s="94" t="s">
        <v>47</v>
      </c>
      <c r="F58" s="93">
        <v>7.4076269999999997E-6</v>
      </c>
      <c r="G58" s="94" t="s">
        <v>78</v>
      </c>
      <c r="H58" s="94"/>
      <c r="I58" s="93">
        <f t="shared" si="1"/>
        <v>1.8718830000000008E-6</v>
      </c>
      <c r="J58" s="94"/>
      <c r="K58" s="102">
        <v>6.7677420000000003E-11</v>
      </c>
      <c r="M58" s="1"/>
      <c r="P58" t="s">
        <v>46</v>
      </c>
      <c r="Q58" s="1">
        <v>9.8926249999999995E-11</v>
      </c>
      <c r="R58" t="s">
        <v>81</v>
      </c>
      <c r="T58" t="s">
        <v>47</v>
      </c>
      <c r="U58" s="1">
        <v>9.0936920000000004E-11</v>
      </c>
      <c r="V58" t="s">
        <v>73</v>
      </c>
      <c r="W58">
        <f t="shared" si="19"/>
        <v>8.0689970000000003E-11</v>
      </c>
    </row>
    <row r="59" spans="1:23">
      <c r="A59" s="92" t="s">
        <v>47</v>
      </c>
      <c r="B59" s="93">
        <v>9.8862190000000006E-6</v>
      </c>
      <c r="C59" s="94" t="s">
        <v>85</v>
      </c>
      <c r="D59" s="94"/>
      <c r="E59" s="94" t="s">
        <v>47</v>
      </c>
      <c r="F59" s="93">
        <v>7.7744260000000008E-6</v>
      </c>
      <c r="G59" s="94" t="s">
        <v>79</v>
      </c>
      <c r="H59" s="94"/>
      <c r="I59" s="93">
        <f t="shared" si="1"/>
        <v>2.1117929999999999E-6</v>
      </c>
      <c r="J59" s="94"/>
      <c r="K59" s="102">
        <v>6.9525900000000003E-11</v>
      </c>
      <c r="M59" s="1"/>
      <c r="P59" t="s">
        <v>46</v>
      </c>
      <c r="Q59" s="1">
        <v>1.770195E-10</v>
      </c>
      <c r="R59" t="s">
        <v>40</v>
      </c>
      <c r="S59">
        <f t="shared" si="17"/>
        <v>1.5705235000000002E-10</v>
      </c>
      <c r="T59" t="s">
        <v>47</v>
      </c>
      <c r="U59" s="1">
        <v>7.0443020000000003E-11</v>
      </c>
      <c r="V59" t="s">
        <v>73</v>
      </c>
    </row>
    <row r="60" spans="1:23">
      <c r="A60" s="92" t="s">
        <v>47</v>
      </c>
      <c r="B60" s="93">
        <v>1.0470769999999999E-5</v>
      </c>
      <c r="C60" s="94" t="s">
        <v>86</v>
      </c>
      <c r="D60" s="94"/>
      <c r="E60" s="94" t="s">
        <v>47</v>
      </c>
      <c r="F60" s="93">
        <v>8.1219439999999996E-6</v>
      </c>
      <c r="G60" s="94" t="s">
        <v>80</v>
      </c>
      <c r="H60" s="94"/>
      <c r="I60" s="93">
        <f t="shared" si="1"/>
        <v>2.3488259999999997E-6</v>
      </c>
      <c r="J60" s="94"/>
      <c r="K60" s="102">
        <v>7.3377465E-11</v>
      </c>
      <c r="M60" s="1"/>
      <c r="P60" t="s">
        <v>46</v>
      </c>
      <c r="Q60" s="1">
        <v>1.3708520000000001E-10</v>
      </c>
      <c r="R60" t="s">
        <v>40</v>
      </c>
      <c r="T60" t="s">
        <v>47</v>
      </c>
      <c r="U60" s="1">
        <v>9.7379190000000002E-11</v>
      </c>
      <c r="V60" t="s">
        <v>74</v>
      </c>
      <c r="W60">
        <f t="shared" si="19"/>
        <v>9.0166454999999999E-11</v>
      </c>
    </row>
    <row r="61" spans="1:23">
      <c r="A61" s="92" t="s">
        <v>47</v>
      </c>
      <c r="B61" s="93">
        <v>1.10451E-5</v>
      </c>
      <c r="C61" s="94" t="s">
        <v>87</v>
      </c>
      <c r="D61" s="94"/>
      <c r="E61" s="94" t="s">
        <v>47</v>
      </c>
      <c r="F61" s="93">
        <v>8.4613630000000005E-6</v>
      </c>
      <c r="G61" s="94" t="s">
        <v>81</v>
      </c>
      <c r="H61" s="94"/>
      <c r="I61" s="93">
        <f t="shared" si="1"/>
        <v>2.5837369999999999E-6</v>
      </c>
      <c r="J61" s="94"/>
      <c r="K61" s="102">
        <v>7.7980269999999999E-11</v>
      </c>
      <c r="M61" s="1"/>
      <c r="P61" t="s">
        <v>46</v>
      </c>
      <c r="Q61" s="1">
        <v>1.662792E-10</v>
      </c>
      <c r="R61" t="s">
        <v>41</v>
      </c>
      <c r="S61">
        <f t="shared" si="17"/>
        <v>1.4901720000000001E-10</v>
      </c>
      <c r="T61" t="s">
        <v>47</v>
      </c>
      <c r="U61" s="1">
        <v>8.2953719999999997E-11</v>
      </c>
      <c r="V61" t="s">
        <v>74</v>
      </c>
    </row>
    <row r="62" spans="1:23">
      <c r="A62" s="92" t="s">
        <v>47</v>
      </c>
      <c r="B62" s="93">
        <v>3.4097480000000002E-6</v>
      </c>
      <c r="C62" s="94" t="s">
        <v>40</v>
      </c>
      <c r="D62" s="94"/>
      <c r="E62" s="94" t="s">
        <v>47</v>
      </c>
      <c r="F62" s="93">
        <v>1.319407E-6</v>
      </c>
      <c r="G62" s="94" t="s">
        <v>40</v>
      </c>
      <c r="H62" s="94"/>
      <c r="I62" s="93">
        <f t="shared" si="1"/>
        <v>2.0903410000000002E-6</v>
      </c>
      <c r="J62" s="94"/>
      <c r="K62" s="102">
        <v>1.3114564999999999E-10</v>
      </c>
      <c r="M62" s="1"/>
      <c r="P62" t="s">
        <v>46</v>
      </c>
      <c r="Q62" s="1">
        <v>1.3175519999999999E-10</v>
      </c>
      <c r="R62" t="s">
        <v>41</v>
      </c>
      <c r="T62" t="s">
        <v>47</v>
      </c>
      <c r="U62" s="1">
        <v>1.061056E-10</v>
      </c>
      <c r="V62" t="s">
        <v>75</v>
      </c>
      <c r="W62">
        <f t="shared" si="19"/>
        <v>1.0087786E-10</v>
      </c>
    </row>
    <row r="63" spans="1:23">
      <c r="A63" s="92" t="s">
        <v>47</v>
      </c>
      <c r="B63" s="93">
        <v>4.3510310000000002E-6</v>
      </c>
      <c r="C63" s="94" t="s">
        <v>41</v>
      </c>
      <c r="D63" s="94"/>
      <c r="E63" s="94" t="s">
        <v>47</v>
      </c>
      <c r="F63" s="93">
        <v>1.6545E-6</v>
      </c>
      <c r="G63" s="94" t="s">
        <v>41</v>
      </c>
      <c r="H63" s="94"/>
      <c r="I63" s="93">
        <f t="shared" si="1"/>
        <v>2.6965310000000002E-6</v>
      </c>
      <c r="J63" s="94"/>
      <c r="K63" s="102">
        <v>1.2340269999999999E-10</v>
      </c>
      <c r="M63" s="1"/>
      <c r="P63" t="s">
        <v>46</v>
      </c>
      <c r="Q63" s="1">
        <v>1.794845E-10</v>
      </c>
      <c r="R63" t="s">
        <v>42</v>
      </c>
      <c r="S63">
        <f t="shared" si="17"/>
        <v>1.6214019999999998E-10</v>
      </c>
      <c r="T63" t="s">
        <v>47</v>
      </c>
      <c r="U63" s="1">
        <v>9.5650120000000005E-11</v>
      </c>
      <c r="V63" t="s">
        <v>75</v>
      </c>
    </row>
    <row r="64" spans="1:23">
      <c r="A64" s="92" t="s">
        <v>47</v>
      </c>
      <c r="B64" s="93">
        <v>5.2937959999999999E-6</v>
      </c>
      <c r="C64" s="94" t="s">
        <v>42</v>
      </c>
      <c r="D64" s="94"/>
      <c r="E64" s="94" t="s">
        <v>47</v>
      </c>
      <c r="F64" s="93">
        <v>1.9872440000000002E-6</v>
      </c>
      <c r="G64" s="94" t="s">
        <v>42</v>
      </c>
      <c r="H64" s="94"/>
      <c r="I64" s="93">
        <f t="shared" si="1"/>
        <v>3.3065519999999998E-6</v>
      </c>
      <c r="J64" s="94"/>
      <c r="K64" s="102">
        <v>1.340141E-10</v>
      </c>
      <c r="M64" s="1"/>
      <c r="P64" t="s">
        <v>46</v>
      </c>
      <c r="Q64" s="1">
        <v>1.4479589999999999E-10</v>
      </c>
      <c r="R64" t="s">
        <v>42</v>
      </c>
      <c r="T64" t="s">
        <v>47</v>
      </c>
      <c r="U64" s="1">
        <v>1.1568019999999999E-10</v>
      </c>
      <c r="V64" t="s">
        <v>76</v>
      </c>
      <c r="W64">
        <f t="shared" si="19"/>
        <v>1.11891E-10</v>
      </c>
    </row>
    <row r="65" spans="1:23">
      <c r="A65" s="92" t="s">
        <v>47</v>
      </c>
      <c r="B65" s="93">
        <v>6.2382510000000002E-6</v>
      </c>
      <c r="C65" s="94" t="s">
        <v>43</v>
      </c>
      <c r="D65" s="94"/>
      <c r="E65" s="94" t="s">
        <v>47</v>
      </c>
      <c r="F65" s="93">
        <v>2.3184160000000001E-6</v>
      </c>
      <c r="G65" s="94" t="s">
        <v>43</v>
      </c>
      <c r="H65" s="94"/>
      <c r="I65" s="93">
        <f t="shared" ref="I65:I66" si="20">B65-F65</f>
        <v>3.9198350000000001E-6</v>
      </c>
      <c r="J65" s="94"/>
      <c r="K65" s="102">
        <v>1.4841600000000001E-10</v>
      </c>
      <c r="M65" s="1"/>
      <c r="P65" t="s">
        <v>46</v>
      </c>
      <c r="Q65" s="1">
        <v>1.981538E-10</v>
      </c>
      <c r="R65" t="s">
        <v>43</v>
      </c>
      <c r="S65">
        <f t="shared" si="17"/>
        <v>1.8052745000000001E-10</v>
      </c>
      <c r="T65" t="s">
        <v>47</v>
      </c>
      <c r="U65" s="1">
        <v>1.081018E-10</v>
      </c>
      <c r="V65" t="s">
        <v>76</v>
      </c>
    </row>
    <row r="66" spans="1:23" ht="15.75" thickBot="1">
      <c r="A66" s="96" t="s">
        <v>47</v>
      </c>
      <c r="B66" s="97">
        <v>7.1837130000000001E-6</v>
      </c>
      <c r="C66" s="98" t="s">
        <v>44</v>
      </c>
      <c r="D66" s="98"/>
      <c r="E66" s="98" t="s">
        <v>47</v>
      </c>
      <c r="F66" s="97">
        <v>2.648303E-6</v>
      </c>
      <c r="G66" s="98" t="s">
        <v>44</v>
      </c>
      <c r="H66" s="98"/>
      <c r="I66" s="97">
        <f t="shared" si="20"/>
        <v>4.5354099999999997E-6</v>
      </c>
      <c r="J66" s="98"/>
      <c r="K66" s="103">
        <v>1.6413530000000002E-10</v>
      </c>
      <c r="M66" s="1"/>
      <c r="P66" t="s">
        <v>46</v>
      </c>
      <c r="Q66" s="1">
        <v>1.6290109999999999E-10</v>
      </c>
      <c r="R66" t="s">
        <v>43</v>
      </c>
      <c r="T66" t="s">
        <v>47</v>
      </c>
      <c r="U66" s="1">
        <v>6.0627360000000003E-11</v>
      </c>
      <c r="V66" t="s">
        <v>77</v>
      </c>
      <c r="W66">
        <f t="shared" si="19"/>
        <v>7.4944735000000002E-11</v>
      </c>
    </row>
    <row r="67" spans="1:23">
      <c r="M67" s="1"/>
      <c r="P67" t="s">
        <v>46</v>
      </c>
      <c r="Q67" s="1">
        <v>2.188358E-10</v>
      </c>
      <c r="R67" t="s">
        <v>44</v>
      </c>
      <c r="S67">
        <f t="shared" si="17"/>
        <v>2.0134735000000002E-10</v>
      </c>
      <c r="T67" t="s">
        <v>47</v>
      </c>
      <c r="U67" s="1">
        <v>8.926211E-11</v>
      </c>
      <c r="V67" t="s">
        <v>77</v>
      </c>
    </row>
    <row r="68" spans="1:23">
      <c r="M68" s="1"/>
      <c r="P68" t="s">
        <v>46</v>
      </c>
      <c r="Q68" s="1">
        <v>1.8385890000000001E-10</v>
      </c>
      <c r="R68" t="s">
        <v>44</v>
      </c>
      <c r="T68" t="s">
        <v>47</v>
      </c>
      <c r="U68" s="1">
        <v>5.8334990000000005E-11</v>
      </c>
      <c r="V68" t="s">
        <v>78</v>
      </c>
      <c r="W68">
        <f t="shared" si="19"/>
        <v>6.7677420000000003E-11</v>
      </c>
    </row>
    <row r="69" spans="1:23">
      <c r="M69" s="1"/>
      <c r="T69" t="s">
        <v>47</v>
      </c>
      <c r="U69" s="1">
        <v>7.701985E-11</v>
      </c>
      <c r="V69" t="s">
        <v>78</v>
      </c>
    </row>
    <row r="70" spans="1:23">
      <c r="T70" t="s">
        <v>47</v>
      </c>
      <c r="U70" s="1">
        <v>6.0960520000000005E-11</v>
      </c>
      <c r="V70" t="s">
        <v>79</v>
      </c>
      <c r="W70">
        <f t="shared" si="19"/>
        <v>6.9525900000000003E-11</v>
      </c>
    </row>
    <row r="71" spans="1:23">
      <c r="T71" t="s">
        <v>47</v>
      </c>
      <c r="U71" s="1">
        <v>7.8091280000000001E-11</v>
      </c>
      <c r="V71" t="s">
        <v>79</v>
      </c>
    </row>
    <row r="72" spans="1:23">
      <c r="T72" t="s">
        <v>47</v>
      </c>
      <c r="U72" s="1">
        <v>6.4740610000000004E-11</v>
      </c>
      <c r="V72" t="s">
        <v>80</v>
      </c>
      <c r="W72">
        <f t="shared" si="19"/>
        <v>7.3377465E-11</v>
      </c>
    </row>
    <row r="73" spans="1:23">
      <c r="T73" t="s">
        <v>47</v>
      </c>
      <c r="U73" s="1">
        <v>8.2014319999999996E-11</v>
      </c>
      <c r="V73" t="s">
        <v>80</v>
      </c>
    </row>
    <row r="74" spans="1:23">
      <c r="T74" t="s">
        <v>47</v>
      </c>
      <c r="U74" s="1">
        <v>6.8983830000000005E-11</v>
      </c>
      <c r="V74" t="s">
        <v>81</v>
      </c>
      <c r="W74">
        <f t="shared" si="19"/>
        <v>7.7980269999999999E-11</v>
      </c>
    </row>
    <row r="75" spans="1:23">
      <c r="T75" t="s">
        <v>47</v>
      </c>
      <c r="U75" s="1">
        <v>8.6976709999999994E-11</v>
      </c>
      <c r="V75" t="s">
        <v>81</v>
      </c>
    </row>
    <row r="76" spans="1:23">
      <c r="T76" t="s">
        <v>47</v>
      </c>
      <c r="U76" s="1">
        <v>1.3329819999999999E-10</v>
      </c>
      <c r="V76" t="s">
        <v>40</v>
      </c>
      <c r="W76">
        <f t="shared" si="19"/>
        <v>1.3114564999999999E-10</v>
      </c>
    </row>
    <row r="77" spans="1:23">
      <c r="T77" t="s">
        <v>47</v>
      </c>
      <c r="U77" s="1">
        <v>1.2899309999999999E-10</v>
      </c>
      <c r="V77" t="s">
        <v>40</v>
      </c>
    </row>
    <row r="78" spans="1:23">
      <c r="T78" t="s">
        <v>47</v>
      </c>
      <c r="U78" s="1">
        <v>1.2206120000000001E-10</v>
      </c>
      <c r="V78" t="s">
        <v>41</v>
      </c>
      <c r="W78">
        <f t="shared" si="19"/>
        <v>1.2340269999999999E-10</v>
      </c>
    </row>
    <row r="79" spans="1:23">
      <c r="T79" t="s">
        <v>47</v>
      </c>
      <c r="U79" s="1">
        <v>1.247442E-10</v>
      </c>
      <c r="V79" t="s">
        <v>41</v>
      </c>
    </row>
    <row r="80" spans="1:23">
      <c r="T80" t="s">
        <v>47</v>
      </c>
      <c r="U80" s="1">
        <v>1.3029620000000001E-10</v>
      </c>
      <c r="V80" t="s">
        <v>42</v>
      </c>
      <c r="W80">
        <f t="shared" si="19"/>
        <v>1.340141E-10</v>
      </c>
    </row>
    <row r="81" spans="18:23">
      <c r="T81" t="s">
        <v>47</v>
      </c>
      <c r="U81" s="1">
        <v>1.3773199999999999E-10</v>
      </c>
      <c r="V81" t="s">
        <v>42</v>
      </c>
    </row>
    <row r="82" spans="18:23">
      <c r="T82" t="s">
        <v>47</v>
      </c>
      <c r="U82" s="1">
        <v>1.427741E-10</v>
      </c>
      <c r="V82" t="s">
        <v>43</v>
      </c>
      <c r="W82">
        <f t="shared" si="19"/>
        <v>1.4841600000000001E-10</v>
      </c>
    </row>
    <row r="83" spans="18:23">
      <c r="T83" t="s">
        <v>47</v>
      </c>
      <c r="U83" s="1">
        <v>1.5405790000000001E-10</v>
      </c>
      <c r="V83" t="s">
        <v>43</v>
      </c>
    </row>
    <row r="84" spans="18:23">
      <c r="T84" t="s">
        <v>47</v>
      </c>
      <c r="U84" s="1">
        <v>1.568066E-10</v>
      </c>
      <c r="V84" t="s">
        <v>44</v>
      </c>
      <c r="W84">
        <f t="shared" si="19"/>
        <v>1.6413530000000002E-10</v>
      </c>
    </row>
    <row r="85" spans="18:23">
      <c r="T85" t="s">
        <v>47</v>
      </c>
      <c r="U85" s="1">
        <v>1.71464E-10</v>
      </c>
      <c r="V85" t="s">
        <v>44</v>
      </c>
    </row>
    <row r="89" spans="18:23">
      <c r="R89" s="1"/>
    </row>
    <row r="90" spans="18:23">
      <c r="R90" s="1"/>
    </row>
  </sheetData>
  <mergeCells count="1">
    <mergeCell ref="E1:G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66"/>
  <sheetViews>
    <sheetView tabSelected="1" workbookViewId="0">
      <selection activeCell="AC8" sqref="AC8"/>
    </sheetView>
  </sheetViews>
  <sheetFormatPr defaultRowHeight="15"/>
  <cols>
    <col min="1" max="1" width="11.140625" bestFit="1" customWidth="1"/>
    <col min="2" max="2" width="14.5703125" bestFit="1" customWidth="1"/>
    <col min="3" max="3" width="14.85546875" bestFit="1" customWidth="1"/>
    <col min="4" max="4" width="14.140625" bestFit="1" customWidth="1"/>
    <col min="5" max="5" width="13.5703125" bestFit="1" customWidth="1"/>
    <col min="6" max="6" width="14.85546875" bestFit="1" customWidth="1"/>
    <col min="7" max="7" width="14.140625" bestFit="1" customWidth="1"/>
    <col min="8" max="8" width="13.5703125" bestFit="1" customWidth="1"/>
    <col min="10" max="13" width="9.85546875" bestFit="1" customWidth="1"/>
    <col min="26" max="26" width="14.5703125" bestFit="1" customWidth="1"/>
    <col min="27" max="27" width="14.85546875" bestFit="1" customWidth="1"/>
    <col min="28" max="28" width="14.140625" bestFit="1" customWidth="1"/>
    <col min="29" max="29" width="13.5703125" bestFit="1" customWidth="1"/>
    <col min="30" max="30" width="14.85546875" bestFit="1" customWidth="1"/>
    <col min="31" max="31" width="14.140625" bestFit="1" customWidth="1"/>
    <col min="32" max="32" width="13.5703125" bestFit="1" customWidth="1"/>
  </cols>
  <sheetData>
    <row r="1" spans="1:32" ht="15.75" thickBot="1">
      <c r="C1" s="109" t="s">
        <v>64</v>
      </c>
      <c r="D1" s="109"/>
      <c r="E1" s="109"/>
      <c r="F1" s="105" t="s">
        <v>65</v>
      </c>
      <c r="G1" s="105"/>
      <c r="H1" s="105"/>
      <c r="J1" s="105" t="s">
        <v>59</v>
      </c>
      <c r="K1" s="105"/>
      <c r="L1" s="105"/>
      <c r="M1" s="105"/>
      <c r="AA1" s="109" t="s">
        <v>64</v>
      </c>
      <c r="AB1" s="109"/>
      <c r="AC1" s="109"/>
      <c r="AD1" s="105" t="s">
        <v>65</v>
      </c>
      <c r="AE1" s="105"/>
      <c r="AF1" s="105"/>
    </row>
    <row r="2" spans="1:32" ht="15.75" thickBot="1">
      <c r="A2" s="41" t="s">
        <v>66</v>
      </c>
      <c r="B2" s="50" t="s">
        <v>67</v>
      </c>
      <c r="C2" s="42" t="s">
        <v>57</v>
      </c>
      <c r="D2" s="18" t="s">
        <v>58</v>
      </c>
      <c r="E2" s="19" t="s">
        <v>59</v>
      </c>
      <c r="F2" s="11" t="s">
        <v>57</v>
      </c>
      <c r="G2" s="11" t="s">
        <v>58</v>
      </c>
      <c r="H2" s="12" t="s">
        <v>59</v>
      </c>
      <c r="J2" t="s">
        <v>71</v>
      </c>
      <c r="K2" t="s">
        <v>68</v>
      </c>
      <c r="L2" t="s">
        <v>69</v>
      </c>
      <c r="M2" t="s">
        <v>70</v>
      </c>
      <c r="Y2" s="41" t="s">
        <v>66</v>
      </c>
      <c r="Z2" s="50" t="s">
        <v>67</v>
      </c>
      <c r="AA2" s="42" t="s">
        <v>57</v>
      </c>
      <c r="AB2" s="18" t="s">
        <v>58</v>
      </c>
      <c r="AC2" s="19" t="s">
        <v>59</v>
      </c>
      <c r="AD2" s="11" t="s">
        <v>57</v>
      </c>
      <c r="AE2" s="11" t="s">
        <v>58</v>
      </c>
      <c r="AF2" s="12" t="s">
        <v>59</v>
      </c>
    </row>
    <row r="3" spans="1:32" ht="15.75" thickBot="1">
      <c r="A3" s="107" t="s">
        <v>60</v>
      </c>
      <c r="B3" s="51" t="s">
        <v>29</v>
      </c>
      <c r="C3" s="43">
        <f>'Dynamic and leakage'!J3</f>
        <v>5.0413400999999997E-6</v>
      </c>
      <c r="D3" s="17">
        <v>7.9081709999999992E-11</v>
      </c>
      <c r="E3" s="20">
        <v>1.8535090000000001E-7</v>
      </c>
      <c r="F3" s="56">
        <f>C3/C$3</f>
        <v>1</v>
      </c>
      <c r="G3" s="57">
        <f t="shared" ref="G3:G18" si="0">D3/D$3</f>
        <v>1</v>
      </c>
      <c r="H3" s="58">
        <f t="shared" ref="H3:H18" si="1">E3/E$3</f>
        <v>1</v>
      </c>
      <c r="J3">
        <v>0.1</v>
      </c>
      <c r="K3">
        <v>0.2</v>
      </c>
      <c r="L3">
        <v>0.4</v>
      </c>
      <c r="M3">
        <v>0.6</v>
      </c>
      <c r="Y3" s="107" t="s">
        <v>60</v>
      </c>
      <c r="Z3" s="50" t="s">
        <v>29</v>
      </c>
      <c r="AA3" s="88">
        <f>headVSfoot!I3</f>
        <v>5.0413461000000003E-6</v>
      </c>
      <c r="AB3" s="18">
        <v>7.90845E-11</v>
      </c>
      <c r="AC3" s="104">
        <f>headVSfoot!F3</f>
        <v>1.8535090000000001E-7</v>
      </c>
      <c r="AD3" s="89">
        <f t="shared" ref="AD3:AD18" si="2">AA3/AA$3</f>
        <v>1</v>
      </c>
      <c r="AE3" s="90">
        <f t="shared" ref="AE3:AF18" si="3">AB3/AB$3</f>
        <v>1</v>
      </c>
      <c r="AF3" s="91">
        <f t="shared" si="3"/>
        <v>1</v>
      </c>
    </row>
    <row r="4" spans="1:32">
      <c r="A4" s="107"/>
      <c r="B4" s="52" t="s">
        <v>30</v>
      </c>
      <c r="C4" s="43">
        <f>'Dynamic and leakage'!J4</f>
        <v>4.9453100999999997E-6</v>
      </c>
      <c r="D4" s="13">
        <v>8.1057210000000007E-11</v>
      </c>
      <c r="E4" s="21">
        <v>1.782577E-8</v>
      </c>
      <c r="F4" s="59">
        <f t="shared" ref="F4:F18" si="4">C4/C$3</f>
        <v>0.98095149343326393</v>
      </c>
      <c r="G4" s="60">
        <f t="shared" si="0"/>
        <v>1.0249804916965</v>
      </c>
      <c r="H4" s="61">
        <f t="shared" si="1"/>
        <v>9.6173096542827671E-2</v>
      </c>
      <c r="J4" s="68">
        <f>J$3*$H4+(1-J$3)*$F4</f>
        <v>0.89247365374422027</v>
      </c>
      <c r="K4" s="68">
        <f t="shared" ref="K4:M13" si="5">K$3*$H4+(1-K$3)*$F4</f>
        <v>0.80399581405517673</v>
      </c>
      <c r="L4" s="68">
        <f t="shared" si="5"/>
        <v>0.62704013467708941</v>
      </c>
      <c r="M4" s="68">
        <f t="shared" si="5"/>
        <v>0.45008445529900221</v>
      </c>
      <c r="Y4" s="107"/>
      <c r="Z4" s="51" t="s">
        <v>72</v>
      </c>
      <c r="AA4" s="43">
        <f>headVSfoot!I4</f>
        <v>6.7253715600000002E-6</v>
      </c>
      <c r="AB4" s="17">
        <v>1.5995875E-10</v>
      </c>
      <c r="AC4" s="20">
        <f>headVSfoot!F4</f>
        <v>9.6123440000000001E-8</v>
      </c>
      <c r="AD4" s="87">
        <f t="shared" si="2"/>
        <v>1.3340428184448594</v>
      </c>
      <c r="AE4" s="80">
        <f t="shared" si="3"/>
        <v>2.0226308568682865</v>
      </c>
      <c r="AF4" s="81">
        <f t="shared" si="3"/>
        <v>0.51860249936741609</v>
      </c>
    </row>
    <row r="5" spans="1:32">
      <c r="A5" s="107"/>
      <c r="B5" s="52" t="s">
        <v>31</v>
      </c>
      <c r="C5" s="43">
        <f>'Dynamic and leakage'!J5</f>
        <v>4.9921690999999995E-6</v>
      </c>
      <c r="D5" s="13">
        <v>8.0065605000000004E-11</v>
      </c>
      <c r="E5" s="21">
        <v>2.571544E-8</v>
      </c>
      <c r="F5" s="59">
        <f t="shared" si="4"/>
        <v>0.99024644260759154</v>
      </c>
      <c r="G5" s="60">
        <f t="shared" si="0"/>
        <v>1.0124414987991537</v>
      </c>
      <c r="H5" s="61">
        <f t="shared" si="1"/>
        <v>0.13873922381817405</v>
      </c>
      <c r="J5" s="68">
        <f t="shared" ref="J5:J13" si="6">J$3*$H5+(1-J$3)*$F5</f>
        <v>0.90509572072864974</v>
      </c>
      <c r="K5" s="68">
        <f t="shared" si="5"/>
        <v>0.81994499884970806</v>
      </c>
      <c r="L5" s="68">
        <f t="shared" si="5"/>
        <v>0.64964355509182448</v>
      </c>
      <c r="M5" s="68">
        <f t="shared" si="5"/>
        <v>0.47934211133394106</v>
      </c>
      <c r="Y5" s="107"/>
      <c r="Z5" s="52" t="s">
        <v>73</v>
      </c>
      <c r="AA5" s="43">
        <f>headVSfoot!I5</f>
        <v>8.1009789900000003E-6</v>
      </c>
      <c r="AB5" s="13">
        <v>1.6293615E-10</v>
      </c>
      <c r="AC5" s="21">
        <f>headVSfoot!F5</f>
        <v>9.8347009999999997E-8</v>
      </c>
      <c r="AD5" s="28">
        <f t="shared" si="2"/>
        <v>1.6069079228660774</v>
      </c>
      <c r="AE5" s="29">
        <f t="shared" si="3"/>
        <v>2.0602791950382184</v>
      </c>
      <c r="AF5" s="30">
        <f t="shared" si="3"/>
        <v>0.5305990421411495</v>
      </c>
    </row>
    <row r="6" spans="1:32">
      <c r="A6" s="107"/>
      <c r="B6" s="52" t="s">
        <v>32</v>
      </c>
      <c r="C6" s="43">
        <f>'Dynamic and leakage'!J6</f>
        <v>5.0083111E-6</v>
      </c>
      <c r="D6" s="13">
        <v>7.9737125000000002E-11</v>
      </c>
      <c r="E6" s="21">
        <v>3.1895089999999998E-8</v>
      </c>
      <c r="F6" s="59">
        <f t="shared" si="4"/>
        <v>0.9934483690160083</v>
      </c>
      <c r="G6" s="60">
        <f t="shared" si="0"/>
        <v>1.0082878202810739</v>
      </c>
      <c r="H6" s="61">
        <f t="shared" si="1"/>
        <v>0.17207949893957891</v>
      </c>
      <c r="J6" s="68">
        <f t="shared" si="6"/>
        <v>0.91131148200836543</v>
      </c>
      <c r="K6" s="68">
        <f t="shared" si="5"/>
        <v>0.82917459500072255</v>
      </c>
      <c r="L6" s="68">
        <f t="shared" si="5"/>
        <v>0.66490082098543646</v>
      </c>
      <c r="M6" s="68">
        <f t="shared" si="5"/>
        <v>0.5006270469701507</v>
      </c>
      <c r="Y6" s="107"/>
      <c r="Z6" s="52" t="s">
        <v>74</v>
      </c>
      <c r="AA6" s="43">
        <f>headVSfoot!I6</f>
        <v>9.4978716999999996E-6</v>
      </c>
      <c r="AB6" s="13">
        <v>1.7955680000000001E-10</v>
      </c>
      <c r="AC6" s="21">
        <f>headVSfoot!F6</f>
        <v>1.003963E-7</v>
      </c>
      <c r="AD6" s="28">
        <f t="shared" si="2"/>
        <v>1.8839951694647585</v>
      </c>
      <c r="AE6" s="29">
        <f t="shared" si="3"/>
        <v>2.2704423749280833</v>
      </c>
      <c r="AF6" s="30">
        <f t="shared" si="3"/>
        <v>0.54165531432542269</v>
      </c>
    </row>
    <row r="7" spans="1:32">
      <c r="A7" s="107"/>
      <c r="B7" s="52" t="s">
        <v>33</v>
      </c>
      <c r="C7" s="43">
        <f>'Dynamic and leakage'!J7</f>
        <v>5.0163930999999999E-6</v>
      </c>
      <c r="D7" s="13">
        <v>7.9574474999999995E-11</v>
      </c>
      <c r="E7" s="21">
        <v>3.7171939999999998E-8</v>
      </c>
      <c r="F7" s="59">
        <f t="shared" si="4"/>
        <v>0.9950515141797317</v>
      </c>
      <c r="G7" s="60">
        <f t="shared" si="0"/>
        <v>1.0062310868088209</v>
      </c>
      <c r="H7" s="61">
        <f t="shared" si="1"/>
        <v>0.20054901271048586</v>
      </c>
      <c r="J7" s="68">
        <f t="shared" si="6"/>
        <v>0.91560126403280717</v>
      </c>
      <c r="K7" s="68">
        <f t="shared" si="5"/>
        <v>0.83615101388588253</v>
      </c>
      <c r="L7" s="68">
        <f t="shared" si="5"/>
        <v>0.67725051359203337</v>
      </c>
      <c r="M7" s="68">
        <f t="shared" si="5"/>
        <v>0.5183500132981842</v>
      </c>
      <c r="Y7" s="107"/>
      <c r="Z7" s="52" t="s">
        <v>75</v>
      </c>
      <c r="AA7" s="43">
        <f>headVSfoot!I7</f>
        <v>1.08952062E-5</v>
      </c>
      <c r="AB7" s="13">
        <v>1.9962740000000001E-10</v>
      </c>
      <c r="AC7" s="21">
        <f>headVSfoot!F7</f>
        <v>1.023238E-7</v>
      </c>
      <c r="AD7" s="28">
        <f t="shared" si="2"/>
        <v>2.1611700494040669</v>
      </c>
      <c r="AE7" s="29">
        <f t="shared" si="3"/>
        <v>2.5242291473044656</v>
      </c>
      <c r="AF7" s="30">
        <f t="shared" si="3"/>
        <v>0.55205450850252136</v>
      </c>
    </row>
    <row r="8" spans="1:32" ht="15.75" thickBot="1">
      <c r="A8" s="107"/>
      <c r="B8" s="52" t="s">
        <v>34</v>
      </c>
      <c r="C8" s="43">
        <f>'Dynamic and leakage'!J8</f>
        <v>5.0212421000000001E-6</v>
      </c>
      <c r="D8" s="13">
        <v>7.9475854999999998E-11</v>
      </c>
      <c r="E8" s="21">
        <v>4.1864919999999999E-8</v>
      </c>
      <c r="F8" s="59">
        <f t="shared" si="4"/>
        <v>0.99601336160597465</v>
      </c>
      <c r="G8" s="60">
        <f t="shared" si="0"/>
        <v>1.0049840222220789</v>
      </c>
      <c r="H8" s="61">
        <f t="shared" si="1"/>
        <v>0.22586844736119435</v>
      </c>
      <c r="J8" s="68">
        <f t="shared" si="6"/>
        <v>0.91899887018149662</v>
      </c>
      <c r="K8" s="68">
        <f t="shared" si="5"/>
        <v>0.84198437875701859</v>
      </c>
      <c r="L8" s="68">
        <f t="shared" si="5"/>
        <v>0.68795539590806254</v>
      </c>
      <c r="M8" s="68">
        <f t="shared" si="5"/>
        <v>0.53392641305910649</v>
      </c>
      <c r="Y8" s="107"/>
      <c r="Z8" s="53" t="s">
        <v>76</v>
      </c>
      <c r="AA8" s="71">
        <f>headVSfoot!I8</f>
        <v>1.2288927200000001E-5</v>
      </c>
      <c r="AB8" s="16">
        <v>2.2114965E-10</v>
      </c>
      <c r="AC8" s="22">
        <f>headVSfoot!F8</f>
        <v>1.041528E-7</v>
      </c>
      <c r="AD8" s="31">
        <f t="shared" si="2"/>
        <v>2.4376281564957423</v>
      </c>
      <c r="AE8" s="32">
        <f t="shared" si="3"/>
        <v>2.7963716025264116</v>
      </c>
      <c r="AF8" s="33">
        <f t="shared" si="3"/>
        <v>0.56192227823010299</v>
      </c>
    </row>
    <row r="9" spans="1:32">
      <c r="A9" s="107"/>
      <c r="B9" s="52" t="s">
        <v>35</v>
      </c>
      <c r="C9" s="43">
        <f>'Dynamic and leakage'!J9</f>
        <v>5.0934270999999999E-6</v>
      </c>
      <c r="D9" s="13">
        <v>9.5810415000000004E-11</v>
      </c>
      <c r="E9" s="21">
        <v>1.053175E-7</v>
      </c>
      <c r="F9" s="59">
        <f t="shared" si="4"/>
        <v>1.0103319750238633</v>
      </c>
      <c r="G9" s="60">
        <f t="shared" si="0"/>
        <v>1.2115369660064257</v>
      </c>
      <c r="H9" s="61">
        <f t="shared" si="1"/>
        <v>0.56820603514738799</v>
      </c>
      <c r="J9" s="68">
        <f t="shared" si="6"/>
        <v>0.96611938103621586</v>
      </c>
      <c r="K9" s="68">
        <f t="shared" si="5"/>
        <v>0.92190678704856821</v>
      </c>
      <c r="L9" s="68">
        <f t="shared" si="5"/>
        <v>0.83348159907327313</v>
      </c>
      <c r="M9" s="68">
        <f t="shared" si="5"/>
        <v>0.74505641109797804</v>
      </c>
      <c r="Y9" s="107"/>
      <c r="Z9" s="54" t="s">
        <v>83</v>
      </c>
      <c r="AA9" s="48">
        <f>headVSfoot!I9</f>
        <v>5.8092705999999997E-6</v>
      </c>
      <c r="AB9" s="14">
        <v>1.256697E-10</v>
      </c>
      <c r="AC9" s="23">
        <f>headVSfoot!F9</f>
        <v>1.4079640000000001E-7</v>
      </c>
      <c r="AD9" s="25">
        <f t="shared" si="2"/>
        <v>1.1523252886763715</v>
      </c>
      <c r="AE9" s="26">
        <f t="shared" si="3"/>
        <v>1.5890560097111317</v>
      </c>
      <c r="AF9" s="27">
        <f t="shared" si="3"/>
        <v>0.75962080572578816</v>
      </c>
    </row>
    <row r="10" spans="1:32">
      <c r="A10" s="107"/>
      <c r="B10" s="52" t="s">
        <v>36</v>
      </c>
      <c r="C10" s="43">
        <f>'Dynamic and leakage'!J10</f>
        <v>5.0647821000000001E-6</v>
      </c>
      <c r="D10" s="13">
        <v>8.6674075000000003E-11</v>
      </c>
      <c r="E10" s="21">
        <v>1.2006640000000001E-7</v>
      </c>
      <c r="F10" s="59">
        <f t="shared" si="4"/>
        <v>1.004649954086613</v>
      </c>
      <c r="G10" s="60">
        <f t="shared" si="0"/>
        <v>1.0960065860993651</v>
      </c>
      <c r="H10" s="61">
        <f t="shared" si="1"/>
        <v>0.64777888858376198</v>
      </c>
      <c r="J10" s="68">
        <f t="shared" si="6"/>
        <v>0.96896284753632789</v>
      </c>
      <c r="K10" s="68">
        <f t="shared" si="5"/>
        <v>0.93327574098604282</v>
      </c>
      <c r="L10" s="68">
        <f t="shared" si="5"/>
        <v>0.86190152788547247</v>
      </c>
      <c r="M10" s="68">
        <f t="shared" si="5"/>
        <v>0.79052731478490235</v>
      </c>
      <c r="Y10" s="107"/>
      <c r="Z10" s="52" t="s">
        <v>84</v>
      </c>
      <c r="AA10" s="43">
        <f>headVSfoot!I10</f>
        <v>6.4831433999999997E-6</v>
      </c>
      <c r="AB10" s="13">
        <v>1.2237145000000001E-10</v>
      </c>
      <c r="AC10" s="21">
        <f>headVSfoot!F10</f>
        <v>1.5950760000000001E-7</v>
      </c>
      <c r="AD10" s="28">
        <f t="shared" si="2"/>
        <v>1.2859945084905</v>
      </c>
      <c r="AE10" s="29">
        <f t="shared" si="3"/>
        <v>1.5473506186420856</v>
      </c>
      <c r="AF10" s="30">
        <f t="shared" si="3"/>
        <v>0.86057094948014823</v>
      </c>
    </row>
    <row r="11" spans="1:32">
      <c r="A11" s="107"/>
      <c r="B11" s="52" t="s">
        <v>37</v>
      </c>
      <c r="C11" s="43">
        <f>'Dynamic and leakage'!J11</f>
        <v>5.0563380999999999E-6</v>
      </c>
      <c r="D11" s="13">
        <v>8.3988190000000001E-11</v>
      </c>
      <c r="E11" s="21">
        <v>1.294613E-7</v>
      </c>
      <c r="F11" s="59">
        <f t="shared" si="4"/>
        <v>1.0029750026188473</v>
      </c>
      <c r="G11" s="60">
        <f t="shared" si="0"/>
        <v>1.0620431702855186</v>
      </c>
      <c r="H11" s="61">
        <f t="shared" si="1"/>
        <v>0.6984659907235411</v>
      </c>
      <c r="J11" s="68">
        <f t="shared" si="6"/>
        <v>0.97252410142931678</v>
      </c>
      <c r="K11" s="68">
        <f t="shared" si="5"/>
        <v>0.94207320023978613</v>
      </c>
      <c r="L11" s="68">
        <f t="shared" si="5"/>
        <v>0.88117139786072474</v>
      </c>
      <c r="M11" s="68">
        <f t="shared" si="5"/>
        <v>0.82026959548166356</v>
      </c>
      <c r="Y11" s="107"/>
      <c r="Z11" s="52" t="s">
        <v>85</v>
      </c>
      <c r="AA11" s="43">
        <f>headVSfoot!I11</f>
        <v>7.1663125000000003E-6</v>
      </c>
      <c r="AB11" s="13">
        <v>1.2975375E-10</v>
      </c>
      <c r="AC11" s="21">
        <f>headVSfoot!F11</f>
        <v>1.7791950000000001E-7</v>
      </c>
      <c r="AD11" s="28">
        <f t="shared" si="2"/>
        <v>1.4215077397681544</v>
      </c>
      <c r="AE11" s="29">
        <f t="shared" si="3"/>
        <v>1.640697608254462</v>
      </c>
      <c r="AF11" s="30">
        <f t="shared" si="3"/>
        <v>0.95990631823206685</v>
      </c>
    </row>
    <row r="12" spans="1:32">
      <c r="A12" s="107"/>
      <c r="B12" s="52" t="s">
        <v>38</v>
      </c>
      <c r="C12" s="43">
        <f>'Dynamic and leakage'!J12</f>
        <v>5.0521510999999997E-6</v>
      </c>
      <c r="D12" s="13">
        <v>8.2710369999999998E-11</v>
      </c>
      <c r="E12" s="21">
        <v>1.364842E-7</v>
      </c>
      <c r="F12" s="59">
        <f t="shared" si="4"/>
        <v>1.0021444694834216</v>
      </c>
      <c r="G12" s="60">
        <f t="shared" si="0"/>
        <v>1.0458849460893045</v>
      </c>
      <c r="H12" s="61">
        <f t="shared" si="1"/>
        <v>0.73635574469829923</v>
      </c>
      <c r="J12" s="68">
        <f t="shared" si="6"/>
        <v>0.97556559700490941</v>
      </c>
      <c r="K12" s="68">
        <f t="shared" si="5"/>
        <v>0.94898672452639721</v>
      </c>
      <c r="L12" s="68">
        <f t="shared" si="5"/>
        <v>0.89582897956937257</v>
      </c>
      <c r="M12" s="68">
        <f t="shared" si="5"/>
        <v>0.84267123461234816</v>
      </c>
      <c r="Y12" s="107"/>
      <c r="Z12" s="52" t="s">
        <v>86</v>
      </c>
      <c r="AA12" s="43">
        <f>headVSfoot!I12</f>
        <v>7.8489949000000003E-6</v>
      </c>
      <c r="AB12" s="13">
        <v>1.396653E-10</v>
      </c>
      <c r="AC12" s="21">
        <f>headVSfoot!F12</f>
        <v>1.960961E-7</v>
      </c>
      <c r="AD12" s="28">
        <f t="shared" si="2"/>
        <v>1.5569244293701636</v>
      </c>
      <c r="AE12" s="29">
        <f t="shared" si="3"/>
        <v>1.7660262124689414</v>
      </c>
      <c r="AF12" s="30">
        <f t="shared" si="3"/>
        <v>1.0579722029944283</v>
      </c>
    </row>
    <row r="13" spans="1:32" ht="15.75" thickBot="1">
      <c r="A13" s="107"/>
      <c r="B13" s="52" t="s">
        <v>39</v>
      </c>
      <c r="C13" s="43">
        <f>'Dynamic and leakage'!J13</f>
        <v>5.0498410999999999E-6</v>
      </c>
      <c r="D13" s="13">
        <v>8.1958849999999989E-11</v>
      </c>
      <c r="E13" s="21">
        <v>1.421147E-7</v>
      </c>
      <c r="F13" s="59">
        <f t="shared" si="4"/>
        <v>1.0016862579852528</v>
      </c>
      <c r="G13" s="60">
        <f t="shared" si="0"/>
        <v>1.0363818637710287</v>
      </c>
      <c r="H13" s="61">
        <f t="shared" si="1"/>
        <v>0.76673326107399531</v>
      </c>
      <c r="J13" s="68">
        <f t="shared" si="6"/>
        <v>0.97819095829412706</v>
      </c>
      <c r="K13" s="68">
        <f t="shared" si="5"/>
        <v>0.95469565860300132</v>
      </c>
      <c r="L13" s="68">
        <f t="shared" si="5"/>
        <v>0.90770505922074984</v>
      </c>
      <c r="M13" s="68">
        <f t="shared" si="5"/>
        <v>0.86071445983849837</v>
      </c>
      <c r="Y13" s="107"/>
      <c r="Z13" s="55" t="s">
        <v>87</v>
      </c>
      <c r="AA13" s="49">
        <f>headVSfoot!I13</f>
        <v>8.5287013999999993E-6</v>
      </c>
      <c r="AB13" s="15">
        <v>1.505545E-10</v>
      </c>
      <c r="AC13" s="24">
        <f>headVSfoot!F13</f>
        <v>2.1406859999999999E-7</v>
      </c>
      <c r="AD13" s="34">
        <f t="shared" si="2"/>
        <v>1.6917508202819083</v>
      </c>
      <c r="AE13" s="35">
        <f t="shared" si="3"/>
        <v>1.9037169103933136</v>
      </c>
      <c r="AF13" s="36">
        <f t="shared" si="3"/>
        <v>1.1549369331360138</v>
      </c>
    </row>
    <row r="14" spans="1:32">
      <c r="A14" s="107"/>
      <c r="B14" s="52" t="s">
        <v>40</v>
      </c>
      <c r="C14" s="43">
        <f>'Dynamic and leakage'!J14</f>
        <v>7.3814913499999997E-6</v>
      </c>
      <c r="D14" s="13">
        <v>2.212713E-10</v>
      </c>
      <c r="E14" s="21">
        <v>5.1636650000000002E-8</v>
      </c>
      <c r="F14" s="59">
        <f t="shared" si="4"/>
        <v>1.4641922987897604</v>
      </c>
      <c r="G14" s="60">
        <f t="shared" si="0"/>
        <v>2.7980085407864856</v>
      </c>
      <c r="H14" s="61">
        <f t="shared" si="1"/>
        <v>0.27858861219449166</v>
      </c>
      <c r="J14" s="70"/>
      <c r="K14" s="70"/>
      <c r="L14" s="70"/>
      <c r="M14" s="70"/>
      <c r="Y14" s="107"/>
      <c r="Z14" s="54" t="s">
        <v>40</v>
      </c>
      <c r="AA14" s="48">
        <f>headVSfoot!I14</f>
        <v>7.38146136E-6</v>
      </c>
      <c r="AB14" s="14">
        <v>2.2126824999999999E-10</v>
      </c>
      <c r="AC14" s="23">
        <f>headVSfoot!F14</f>
        <v>5.1636639999999999E-8</v>
      </c>
      <c r="AD14" s="25">
        <f t="shared" si="2"/>
        <v>1.4641846073611173</v>
      </c>
      <c r="AE14" s="26">
        <f t="shared" si="3"/>
        <v>2.7978712642806109</v>
      </c>
      <c r="AF14" s="27">
        <f t="shared" si="3"/>
        <v>0.27858855824277085</v>
      </c>
    </row>
    <row r="15" spans="1:32">
      <c r="A15" s="107"/>
      <c r="B15" s="52" t="s">
        <v>41</v>
      </c>
      <c r="C15" s="43">
        <f>'Dynamic and leakage'!J15</f>
        <v>9.3954258500000002E-6</v>
      </c>
      <c r="D15" s="13">
        <v>2.1879409999999999E-10</v>
      </c>
      <c r="E15" s="21">
        <v>7.253915E-8</v>
      </c>
      <c r="F15" s="59">
        <f t="shared" si="4"/>
        <v>1.8636762574300434</v>
      </c>
      <c r="G15" s="60">
        <f t="shared" si="0"/>
        <v>2.7666839778755419</v>
      </c>
      <c r="H15" s="61">
        <f t="shared" si="1"/>
        <v>0.39136119651968237</v>
      </c>
      <c r="J15" s="70"/>
      <c r="K15" s="70"/>
      <c r="L15" s="70"/>
      <c r="M15" s="70"/>
      <c r="Y15" s="107"/>
      <c r="Z15" s="52" t="s">
        <v>41</v>
      </c>
      <c r="AA15" s="43">
        <f>headVSfoot!I15</f>
        <v>9.395441849999999E-6</v>
      </c>
      <c r="AB15" s="13">
        <v>2.1879279999999999E-10</v>
      </c>
      <c r="AC15" s="21">
        <f>headVSfoot!F15</f>
        <v>7.253915E-8</v>
      </c>
      <c r="AD15" s="28">
        <f t="shared" si="2"/>
        <v>1.8636772131157586</v>
      </c>
      <c r="AE15" s="29">
        <f t="shared" si="3"/>
        <v>2.7665699346901098</v>
      </c>
      <c r="AF15" s="30">
        <f t="shared" si="3"/>
        <v>0.39136119651968237</v>
      </c>
    </row>
    <row r="16" spans="1:32">
      <c r="A16" s="107"/>
      <c r="B16" s="52" t="s">
        <v>42</v>
      </c>
      <c r="C16" s="43">
        <f>'Dynamic and leakage'!J16</f>
        <v>1.1425804119999999E-5</v>
      </c>
      <c r="D16" s="13">
        <v>2.4283695000000002E-10</v>
      </c>
      <c r="E16" s="21">
        <v>9.297588E-8</v>
      </c>
      <c r="F16" s="59">
        <f t="shared" si="4"/>
        <v>2.2664220015626402</v>
      </c>
      <c r="G16" s="60">
        <f t="shared" si="0"/>
        <v>3.0707093966481005</v>
      </c>
      <c r="H16" s="61">
        <f t="shared" si="1"/>
        <v>0.5016208715468875</v>
      </c>
      <c r="J16" s="70"/>
      <c r="K16" s="70"/>
      <c r="L16" s="70"/>
      <c r="M16" s="70"/>
      <c r="Y16" s="107"/>
      <c r="Z16" s="52" t="s">
        <v>42</v>
      </c>
      <c r="AA16" s="43">
        <f>headVSfoot!I16</f>
        <v>1.142577412E-5</v>
      </c>
      <c r="AB16" s="13">
        <v>2.4283714999999998E-10</v>
      </c>
      <c r="AC16" s="21">
        <f>headVSfoot!F16</f>
        <v>9.297588E-8</v>
      </c>
      <c r="AD16" s="28">
        <f t="shared" si="2"/>
        <v>2.2664133533700452</v>
      </c>
      <c r="AE16" s="29">
        <f t="shared" si="3"/>
        <v>3.0706035948890107</v>
      </c>
      <c r="AF16" s="30">
        <f t="shared" si="3"/>
        <v>0.5016208715468875</v>
      </c>
    </row>
    <row r="17" spans="1:32">
      <c r="A17" s="107"/>
      <c r="B17" s="52" t="s">
        <v>43</v>
      </c>
      <c r="C17" s="43">
        <f>'Dynamic and leakage'!J17</f>
        <v>1.34600917E-5</v>
      </c>
      <c r="D17" s="13">
        <v>2.7356745000000003E-10</v>
      </c>
      <c r="E17" s="21">
        <v>1.130583E-7</v>
      </c>
      <c r="F17" s="59">
        <f t="shared" si="4"/>
        <v>2.6699431962545042</v>
      </c>
      <c r="G17" s="60">
        <f t="shared" si="0"/>
        <v>3.4593011456125575</v>
      </c>
      <c r="H17" s="61">
        <f t="shared" si="1"/>
        <v>0.60996898315573322</v>
      </c>
      <c r="J17" s="70"/>
      <c r="K17" s="70"/>
      <c r="L17" s="70"/>
      <c r="M17" s="70"/>
      <c r="Y17" s="107"/>
      <c r="Z17" s="52" t="s">
        <v>43</v>
      </c>
      <c r="AA17" s="43">
        <f>headVSfoot!I17</f>
        <v>1.3460051699999999E-5</v>
      </c>
      <c r="AB17" s="13">
        <v>2.7356055E-10</v>
      </c>
      <c r="AC17" s="21">
        <f>headVSfoot!F17</f>
        <v>1.130583E-7</v>
      </c>
      <c r="AD17" s="28">
        <f t="shared" si="2"/>
        <v>2.6699320842106036</v>
      </c>
      <c r="AE17" s="29">
        <f t="shared" si="3"/>
        <v>3.4590918574436205</v>
      </c>
      <c r="AF17" s="30">
        <f t="shared" si="3"/>
        <v>0.60996898315573322</v>
      </c>
    </row>
    <row r="18" spans="1:32" ht="15.75" thickBot="1">
      <c r="A18" s="108"/>
      <c r="B18" s="53" t="s">
        <v>44</v>
      </c>
      <c r="C18" s="43">
        <f>'Dynamic and leakage'!J18</f>
        <v>1.54941001E-5</v>
      </c>
      <c r="D18" s="16">
        <v>3.0727975000000002E-10</v>
      </c>
      <c r="E18" s="22">
        <v>1.328399E-7</v>
      </c>
      <c r="F18" s="62">
        <f t="shared" si="4"/>
        <v>3.0734090128138747</v>
      </c>
      <c r="G18" s="63">
        <f t="shared" si="0"/>
        <v>3.8855981996342779</v>
      </c>
      <c r="H18" s="64">
        <f t="shared" si="1"/>
        <v>0.71669411910058156</v>
      </c>
      <c r="J18" s="70" t="s">
        <v>71</v>
      </c>
      <c r="K18" s="70" t="s">
        <v>68</v>
      </c>
      <c r="L18" s="70" t="s">
        <v>69</v>
      </c>
      <c r="M18" s="70" t="s">
        <v>70</v>
      </c>
      <c r="Y18" s="108"/>
      <c r="Z18" s="55" t="s">
        <v>44</v>
      </c>
      <c r="AA18" s="49">
        <f>headVSfoot!I18</f>
        <v>1.54940101E-5</v>
      </c>
      <c r="AB18" s="15">
        <v>3.0727815000000003E-10</v>
      </c>
      <c r="AC18" s="24">
        <f>headVSfoot!F18</f>
        <v>1.328399E-7</v>
      </c>
      <c r="AD18" s="34">
        <f t="shared" si="2"/>
        <v>3.0733875025957849</v>
      </c>
      <c r="AE18" s="35">
        <f t="shared" si="3"/>
        <v>3.8854408891755026</v>
      </c>
      <c r="AF18" s="36">
        <f t="shared" si="3"/>
        <v>0.71669411910058156</v>
      </c>
    </row>
    <row r="19" spans="1:32" ht="15.75" thickBot="1">
      <c r="A19" s="106" t="s">
        <v>61</v>
      </c>
      <c r="B19" s="54" t="s">
        <v>29</v>
      </c>
      <c r="C19" s="44">
        <f>'Dynamic and leakage'!J20</f>
        <v>3.1812950999999999E-6</v>
      </c>
      <c r="D19" s="14">
        <v>6.4609265000000006E-11</v>
      </c>
      <c r="E19" s="23">
        <v>2.6580590000000003E-7</v>
      </c>
      <c r="F19" s="56">
        <f>C19/C$19</f>
        <v>1</v>
      </c>
      <c r="G19" s="57">
        <f t="shared" ref="G19:G34" si="7">D19/D$19</f>
        <v>1</v>
      </c>
      <c r="H19" s="58">
        <f t="shared" ref="H19:H34" si="8">E19/E$19</f>
        <v>1</v>
      </c>
      <c r="J19" s="70">
        <v>0.1</v>
      </c>
      <c r="K19" s="70">
        <v>0.2</v>
      </c>
      <c r="L19" s="70">
        <v>0.4</v>
      </c>
      <c r="M19" s="70">
        <v>0.6</v>
      </c>
      <c r="Y19" s="106" t="s">
        <v>61</v>
      </c>
      <c r="Z19" s="50" t="s">
        <v>29</v>
      </c>
      <c r="AA19" s="88">
        <f>headVSfoot!I19</f>
        <v>3.1813061E-6</v>
      </c>
      <c r="AB19" s="18">
        <v>6.4611620000000002E-11</v>
      </c>
      <c r="AC19" s="86">
        <f>headVSfoot!F19</f>
        <v>2.6580590000000003E-7</v>
      </c>
      <c r="AD19" s="89">
        <f t="shared" ref="AD19:AD34" si="9">AA19/AA$19</f>
        <v>1</v>
      </c>
      <c r="AE19" s="90">
        <f t="shared" ref="AE19:AF34" si="10">AB19/AB$19</f>
        <v>1</v>
      </c>
      <c r="AF19" s="91">
        <f t="shared" si="10"/>
        <v>1</v>
      </c>
    </row>
    <row r="20" spans="1:32">
      <c r="A20" s="107"/>
      <c r="B20" s="52" t="s">
        <v>30</v>
      </c>
      <c r="C20" s="45">
        <f>'Dynamic and leakage'!J21</f>
        <v>3.1201781E-6</v>
      </c>
      <c r="D20" s="13">
        <v>6.6428730000000001E-11</v>
      </c>
      <c r="E20" s="21">
        <v>1.6453539999999999E-8</v>
      </c>
      <c r="F20" s="59">
        <f t="shared" ref="F20:F34" si="11">C20/C$19</f>
        <v>0.98078864170758628</v>
      </c>
      <c r="G20" s="60">
        <f t="shared" si="7"/>
        <v>1.0281610539912502</v>
      </c>
      <c r="H20" s="61">
        <f t="shared" si="8"/>
        <v>6.1900582342227908E-2</v>
      </c>
      <c r="J20" s="68">
        <f>J$3*$H20+(1-J$3)*$F20</f>
        <v>0.88889983577105047</v>
      </c>
      <c r="K20" s="68">
        <f t="shared" ref="K20:M29" si="12">K$3*$H20+(1-K$3)*$F20</f>
        <v>0.79701102983451466</v>
      </c>
      <c r="L20" s="68">
        <f t="shared" si="12"/>
        <v>0.61323341796144282</v>
      </c>
      <c r="M20" s="68">
        <f t="shared" si="12"/>
        <v>0.42945580608837125</v>
      </c>
      <c r="Y20" s="107"/>
      <c r="Z20" s="51" t="s">
        <v>72</v>
      </c>
      <c r="AA20" s="43">
        <f>headVSfoot!I20</f>
        <v>4.2333986999999999E-6</v>
      </c>
      <c r="AB20" s="17">
        <v>1.3455345E-10</v>
      </c>
      <c r="AC20" s="20">
        <f>headVSfoot!F20</f>
        <v>1.3276929999999999E-7</v>
      </c>
      <c r="AD20" s="87">
        <f t="shared" si="9"/>
        <v>1.3307108988977829</v>
      </c>
      <c r="AE20" s="80">
        <f t="shared" si="10"/>
        <v>2.0824961516210241</v>
      </c>
      <c r="AF20" s="81">
        <f t="shared" si="10"/>
        <v>0.49949718949052668</v>
      </c>
    </row>
    <row r="21" spans="1:32">
      <c r="A21" s="107"/>
      <c r="B21" s="52" t="s">
        <v>31</v>
      </c>
      <c r="C21" s="45">
        <f>'Dynamic and leakage'!J22</f>
        <v>3.1499631000000003E-6</v>
      </c>
      <c r="D21" s="13">
        <v>6.5514860000000003E-11</v>
      </c>
      <c r="E21" s="21">
        <v>2.3696609999999998E-8</v>
      </c>
      <c r="F21" s="59">
        <f t="shared" si="11"/>
        <v>0.9901511808822766</v>
      </c>
      <c r="G21" s="60">
        <f t="shared" si="7"/>
        <v>1.0140164881925215</v>
      </c>
      <c r="H21" s="61">
        <f t="shared" si="8"/>
        <v>8.9150052726444357E-2</v>
      </c>
      <c r="J21" s="68">
        <f t="shared" ref="J21:J29" si="13">J$3*$H21+(1-J$3)*$F21</f>
        <v>0.90005106806669344</v>
      </c>
      <c r="K21" s="68">
        <f t="shared" si="12"/>
        <v>0.80995095525111016</v>
      </c>
      <c r="L21" s="68">
        <f t="shared" si="12"/>
        <v>0.62975072961994372</v>
      </c>
      <c r="M21" s="68">
        <f t="shared" si="12"/>
        <v>0.44955050398877727</v>
      </c>
      <c r="Y21" s="107"/>
      <c r="Z21" s="52" t="s">
        <v>73</v>
      </c>
      <c r="AA21" s="43">
        <f>headVSfoot!I21</f>
        <v>5.0908218999999999E-6</v>
      </c>
      <c r="AB21" s="13">
        <v>1.3457145E-10</v>
      </c>
      <c r="AC21" s="21">
        <f>headVSfoot!F21</f>
        <v>1.3412809999999999E-7</v>
      </c>
      <c r="AD21" s="28">
        <f t="shared" si="9"/>
        <v>1.600230138181296</v>
      </c>
      <c r="AE21" s="29">
        <f t="shared" si="10"/>
        <v>2.0827747392806435</v>
      </c>
      <c r="AF21" s="30">
        <f t="shared" si="10"/>
        <v>0.50460919039043139</v>
      </c>
    </row>
    <row r="22" spans="1:32">
      <c r="A22" s="107"/>
      <c r="B22" s="52" t="s">
        <v>32</v>
      </c>
      <c r="C22" s="45">
        <f>'Dynamic and leakage'!J23</f>
        <v>3.1601331000000002E-6</v>
      </c>
      <c r="D22" s="13">
        <v>6.5212544999999989E-11</v>
      </c>
      <c r="E22" s="21">
        <v>2.934846E-8</v>
      </c>
      <c r="F22" s="59">
        <f t="shared" si="11"/>
        <v>0.99334799214319991</v>
      </c>
      <c r="G22" s="60">
        <f t="shared" si="7"/>
        <v>1.0093373605163283</v>
      </c>
      <c r="H22" s="61">
        <f t="shared" si="8"/>
        <v>0.11041312476510114</v>
      </c>
      <c r="J22" s="68">
        <f t="shared" si="13"/>
        <v>0.90505450540539001</v>
      </c>
      <c r="K22" s="68">
        <f t="shared" si="12"/>
        <v>0.81676101866758022</v>
      </c>
      <c r="L22" s="68">
        <f t="shared" si="12"/>
        <v>0.64017404519196031</v>
      </c>
      <c r="M22" s="68">
        <f t="shared" si="12"/>
        <v>0.46358707171634067</v>
      </c>
      <c r="Y22" s="107"/>
      <c r="Z22" s="52" t="s">
        <v>74</v>
      </c>
      <c r="AA22" s="43">
        <f>headVSfoot!I22</f>
        <v>5.9585331E-6</v>
      </c>
      <c r="AB22" s="13">
        <v>1.468957E-10</v>
      </c>
      <c r="AC22" s="21">
        <f>headVSfoot!F22</f>
        <v>1.353839E-7</v>
      </c>
      <c r="AD22" s="28">
        <f t="shared" si="9"/>
        <v>1.8729832693559416</v>
      </c>
      <c r="AE22" s="29">
        <f t="shared" si="10"/>
        <v>2.2735182928395852</v>
      </c>
      <c r="AF22" s="30">
        <f t="shared" si="10"/>
        <v>0.50933369048617805</v>
      </c>
    </row>
    <row r="23" spans="1:32">
      <c r="A23" s="107"/>
      <c r="B23" s="52" t="s">
        <v>33</v>
      </c>
      <c r="C23" s="45">
        <f>'Dynamic and leakage'!J24</f>
        <v>3.1653211000000003E-6</v>
      </c>
      <c r="D23" s="13">
        <v>6.5057699999999997E-11</v>
      </c>
      <c r="E23" s="21">
        <v>3.4161970000000002E-8</v>
      </c>
      <c r="F23" s="59">
        <f t="shared" si="11"/>
        <v>0.99497877452487837</v>
      </c>
      <c r="G23" s="60">
        <f t="shared" si="7"/>
        <v>1.0069407228204807</v>
      </c>
      <c r="H23" s="61">
        <f t="shared" si="8"/>
        <v>0.12852224122940836</v>
      </c>
      <c r="J23" s="68">
        <f t="shared" si="13"/>
        <v>0.90833312119533138</v>
      </c>
      <c r="K23" s="68">
        <f t="shared" si="12"/>
        <v>0.82168746786578439</v>
      </c>
      <c r="L23" s="68">
        <f t="shared" si="12"/>
        <v>0.64839616120669041</v>
      </c>
      <c r="M23" s="68">
        <f t="shared" si="12"/>
        <v>0.47510485454759638</v>
      </c>
      <c r="Y23" s="107"/>
      <c r="Z23" s="52" t="s">
        <v>75</v>
      </c>
      <c r="AA23" s="43">
        <f>headVSfoot!I23</f>
        <v>6.8267244999999997E-6</v>
      </c>
      <c r="AB23" s="13">
        <v>1.6228255000000002E-10</v>
      </c>
      <c r="AC23" s="21">
        <f>headVSfoot!F23</f>
        <v>1.3657850000000001E-7</v>
      </c>
      <c r="AD23" s="28">
        <f t="shared" si="9"/>
        <v>2.1458873448235614</v>
      </c>
      <c r="AE23" s="29">
        <f t="shared" si="10"/>
        <v>2.5116619889735006</v>
      </c>
      <c r="AF23" s="30">
        <f t="shared" si="10"/>
        <v>0.51382794738566751</v>
      </c>
    </row>
    <row r="24" spans="1:32" ht="15.75" thickBot="1">
      <c r="A24" s="107"/>
      <c r="B24" s="52" t="s">
        <v>34</v>
      </c>
      <c r="C24" s="45">
        <f>'Dynamic and leakage'!J25</f>
        <v>3.1684861000000002E-6</v>
      </c>
      <c r="D24" s="13">
        <v>6.4969350000000009E-11</v>
      </c>
      <c r="E24" s="21">
        <v>3.8433840000000001E-8</v>
      </c>
      <c r="F24" s="59">
        <f t="shared" si="11"/>
        <v>0.99597365236566715</v>
      </c>
      <c r="G24" s="60">
        <f t="shared" si="7"/>
        <v>1.0055732718829102</v>
      </c>
      <c r="H24" s="61">
        <f t="shared" si="8"/>
        <v>0.14459363016396551</v>
      </c>
      <c r="J24" s="68">
        <f t="shared" si="13"/>
        <v>0.91083565014549694</v>
      </c>
      <c r="K24" s="68">
        <f t="shared" si="12"/>
        <v>0.82569764792532685</v>
      </c>
      <c r="L24" s="68">
        <f t="shared" si="12"/>
        <v>0.65542164348498644</v>
      </c>
      <c r="M24" s="68">
        <f t="shared" si="12"/>
        <v>0.48514563904464619</v>
      </c>
      <c r="Y24" s="107"/>
      <c r="Z24" s="53" t="s">
        <v>76</v>
      </c>
      <c r="AA24" s="71">
        <f>headVSfoot!I24</f>
        <v>7.6917691999999999E-6</v>
      </c>
      <c r="AB24" s="16">
        <v>1.7896669999999999E-10</v>
      </c>
      <c r="AC24" s="22">
        <f>headVSfoot!F24</f>
        <v>1.3772879999999999E-7</v>
      </c>
      <c r="AD24" s="31">
        <f t="shared" si="9"/>
        <v>2.4178022982447365</v>
      </c>
      <c r="AE24" s="32">
        <f t="shared" si="10"/>
        <v>2.7698841168198536</v>
      </c>
      <c r="AF24" s="33">
        <f t="shared" si="10"/>
        <v>0.51815554131793151</v>
      </c>
    </row>
    <row r="25" spans="1:32">
      <c r="A25" s="107"/>
      <c r="B25" s="52" t="s">
        <v>35</v>
      </c>
      <c r="C25" s="45">
        <f>'Dynamic and leakage'!J26</f>
        <v>3.2111751000000002E-6</v>
      </c>
      <c r="D25" s="13">
        <v>7.8585490000000004E-11</v>
      </c>
      <c r="E25" s="21">
        <v>1.1083659999999999E-7</v>
      </c>
      <c r="F25" s="59">
        <f t="shared" si="11"/>
        <v>1.0093924012267834</v>
      </c>
      <c r="G25" s="60">
        <f t="shared" si="7"/>
        <v>1.2163192074697027</v>
      </c>
      <c r="H25" s="61">
        <f t="shared" si="8"/>
        <v>0.41698321971032237</v>
      </c>
      <c r="J25" s="68">
        <f t="shared" si="13"/>
        <v>0.95015148307513742</v>
      </c>
      <c r="K25" s="68">
        <f t="shared" si="12"/>
        <v>0.8909105649234913</v>
      </c>
      <c r="L25" s="68">
        <f t="shared" si="12"/>
        <v>0.77242872862019896</v>
      </c>
      <c r="M25" s="68">
        <f t="shared" si="12"/>
        <v>0.65394689231690684</v>
      </c>
      <c r="Y25" s="107"/>
      <c r="Z25" s="54" t="s">
        <v>83</v>
      </c>
      <c r="AA25" s="48">
        <f>headVSfoot!I25</f>
        <v>3.6517833999999998E-6</v>
      </c>
      <c r="AB25" s="14">
        <v>1.0375781E-10</v>
      </c>
      <c r="AC25" s="23">
        <f>headVSfoot!F25</f>
        <v>1.8804359999999999E-7</v>
      </c>
      <c r="AD25" s="25">
        <f t="shared" si="9"/>
        <v>1.1478880953957873</v>
      </c>
      <c r="AE25" s="26">
        <f t="shared" si="10"/>
        <v>1.6058691919503023</v>
      </c>
      <c r="AF25" s="27">
        <f t="shared" si="10"/>
        <v>0.70744705064861224</v>
      </c>
    </row>
    <row r="26" spans="1:32">
      <c r="A26" s="107"/>
      <c r="B26" s="52" t="s">
        <v>36</v>
      </c>
      <c r="C26" s="45">
        <f>'Dynamic and leakage'!J27</f>
        <v>3.1942921000000002E-6</v>
      </c>
      <c r="D26" s="13">
        <v>7.0984264999999997E-11</v>
      </c>
      <c r="E26" s="21">
        <v>1.2871239999999999E-7</v>
      </c>
      <c r="F26" s="59">
        <f t="shared" si="11"/>
        <v>1.0040854430637385</v>
      </c>
      <c r="G26" s="60">
        <f t="shared" si="7"/>
        <v>1.0986700591625673</v>
      </c>
      <c r="H26" s="61">
        <f t="shared" si="8"/>
        <v>0.48423454859354131</v>
      </c>
      <c r="J26" s="68">
        <f t="shared" si="13"/>
        <v>0.95210035361671885</v>
      </c>
      <c r="K26" s="68">
        <f t="shared" si="12"/>
        <v>0.90011526416969911</v>
      </c>
      <c r="L26" s="68">
        <f t="shared" si="12"/>
        <v>0.79614508527565953</v>
      </c>
      <c r="M26" s="68">
        <f t="shared" si="12"/>
        <v>0.69217490638162027</v>
      </c>
      <c r="Y26" s="107"/>
      <c r="Z26" s="52" t="s">
        <v>84</v>
      </c>
      <c r="AA26" s="43">
        <f>headVSfoot!I26</f>
        <v>4.0756405000000004E-6</v>
      </c>
      <c r="AB26" s="13">
        <v>1.0006529E-10</v>
      </c>
      <c r="AC26" s="21">
        <f>headVSfoot!F26</f>
        <v>2.0586949999999999E-7</v>
      </c>
      <c r="AD26" s="28">
        <f t="shared" si="9"/>
        <v>1.2811217694518613</v>
      </c>
      <c r="AE26" s="29">
        <f t="shared" si="10"/>
        <v>1.548719719456036</v>
      </c>
      <c r="AF26" s="30">
        <f t="shared" si="10"/>
        <v>0.77451064855971963</v>
      </c>
    </row>
    <row r="27" spans="1:32">
      <c r="A27" s="107"/>
      <c r="B27" s="52" t="s">
        <v>37</v>
      </c>
      <c r="C27" s="45">
        <f>'Dynamic and leakage'!J28</f>
        <v>3.1893151000000003E-6</v>
      </c>
      <c r="D27" s="13">
        <v>6.8735800000000005E-11</v>
      </c>
      <c r="E27" s="21">
        <v>1.4028119999999999E-7</v>
      </c>
      <c r="F27" s="59">
        <f t="shared" si="11"/>
        <v>1.0025209858714459</v>
      </c>
      <c r="G27" s="60">
        <f t="shared" si="7"/>
        <v>1.0638690906017891</v>
      </c>
      <c r="H27" s="61">
        <f t="shared" si="8"/>
        <v>0.52775803697359602</v>
      </c>
      <c r="J27" s="68">
        <f t="shared" si="13"/>
        <v>0.95504469098166089</v>
      </c>
      <c r="K27" s="68">
        <f t="shared" si="12"/>
        <v>0.90756839609187601</v>
      </c>
      <c r="L27" s="68">
        <f t="shared" si="12"/>
        <v>0.8126158063123059</v>
      </c>
      <c r="M27" s="68">
        <f t="shared" si="12"/>
        <v>0.7176632165327359</v>
      </c>
      <c r="Y27" s="107"/>
      <c r="Z27" s="52" t="s">
        <v>85</v>
      </c>
      <c r="AA27" s="43">
        <f>headVSfoot!I27</f>
        <v>4.5047135000000005E-6</v>
      </c>
      <c r="AB27" s="13">
        <v>1.0553060000000001E-10</v>
      </c>
      <c r="AC27" s="21">
        <f>headVSfoot!F27</f>
        <v>2.2350950000000001E-7</v>
      </c>
      <c r="AD27" s="28">
        <f t="shared" si="9"/>
        <v>1.4159949902337283</v>
      </c>
      <c r="AE27" s="29">
        <f t="shared" si="10"/>
        <v>1.6333068262334236</v>
      </c>
      <c r="AF27" s="30">
        <f t="shared" si="10"/>
        <v>0.84087486395147737</v>
      </c>
    </row>
    <row r="28" spans="1:32">
      <c r="A28" s="107"/>
      <c r="B28" s="52" t="s">
        <v>38</v>
      </c>
      <c r="C28" s="45">
        <f>'Dynamic and leakage'!J29</f>
        <v>3.1870411000000002E-6</v>
      </c>
      <c r="D28" s="13">
        <v>6.766219E-11</v>
      </c>
      <c r="E28" s="21">
        <v>1.4908440000000001E-7</v>
      </c>
      <c r="F28" s="59">
        <f t="shared" si="11"/>
        <v>1.0018061826455522</v>
      </c>
      <c r="G28" s="60">
        <f t="shared" si="7"/>
        <v>1.0472521239794323</v>
      </c>
      <c r="H28" s="61">
        <f t="shared" si="8"/>
        <v>0.56087694065481619</v>
      </c>
      <c r="J28" s="68">
        <f t="shared" si="13"/>
        <v>0.9577132584464787</v>
      </c>
      <c r="K28" s="68">
        <f t="shared" si="12"/>
        <v>0.91362033424740507</v>
      </c>
      <c r="L28" s="68">
        <f t="shared" si="12"/>
        <v>0.82543448584925772</v>
      </c>
      <c r="M28" s="68">
        <f t="shared" si="12"/>
        <v>0.73724863745111058</v>
      </c>
      <c r="Y28" s="107"/>
      <c r="Z28" s="52" t="s">
        <v>86</v>
      </c>
      <c r="AA28" s="43">
        <f>headVSfoot!I28</f>
        <v>4.9326046999999997E-6</v>
      </c>
      <c r="AB28" s="13">
        <v>1.1317455E-10</v>
      </c>
      <c r="AC28" s="21">
        <f>headVSfoot!F28</f>
        <v>2.4103129999999999E-7</v>
      </c>
      <c r="AD28" s="28">
        <f t="shared" si="9"/>
        <v>1.5504967283720354</v>
      </c>
      <c r="AE28" s="29">
        <f t="shared" si="10"/>
        <v>1.7516129451637337</v>
      </c>
      <c r="AF28" s="30">
        <f t="shared" si="10"/>
        <v>0.90679439395438532</v>
      </c>
    </row>
    <row r="29" spans="1:32" ht="15.75" thickBot="1">
      <c r="A29" s="107"/>
      <c r="B29" s="52" t="s">
        <v>39</v>
      </c>
      <c r="C29" s="45">
        <f>'Dynamic and leakage'!J30</f>
        <v>3.1858551E-6</v>
      </c>
      <c r="D29" s="13">
        <v>6.7030070000000002E-11</v>
      </c>
      <c r="E29" s="21">
        <v>1.5628069999999999E-7</v>
      </c>
      <c r="F29" s="59">
        <f t="shared" si="11"/>
        <v>1.001433378500473</v>
      </c>
      <c r="G29" s="60">
        <f t="shared" si="7"/>
        <v>1.0374683878542805</v>
      </c>
      <c r="H29" s="61">
        <f t="shared" si="8"/>
        <v>0.58795045557679482</v>
      </c>
      <c r="J29" s="68">
        <f t="shared" si="13"/>
        <v>0.96008508620810518</v>
      </c>
      <c r="K29" s="68">
        <f t="shared" si="12"/>
        <v>0.91873679391573748</v>
      </c>
      <c r="L29" s="68">
        <f t="shared" si="12"/>
        <v>0.83604020933100165</v>
      </c>
      <c r="M29" s="68">
        <f t="shared" si="12"/>
        <v>0.75334362474626615</v>
      </c>
      <c r="Y29" s="107"/>
      <c r="Z29" s="55" t="s">
        <v>87</v>
      </c>
      <c r="AA29" s="49">
        <f>headVSfoot!I29</f>
        <v>5.3584747000000006E-6</v>
      </c>
      <c r="AB29" s="15">
        <v>1.2166229999999998E-10</v>
      </c>
      <c r="AC29" s="24">
        <f>headVSfoot!F29</f>
        <v>2.5846029999999998E-7</v>
      </c>
      <c r="AD29" s="34">
        <f t="shared" si="9"/>
        <v>1.6843631299735666</v>
      </c>
      <c r="AE29" s="35">
        <f t="shared" si="10"/>
        <v>1.8829786344932997</v>
      </c>
      <c r="AF29" s="36">
        <f t="shared" si="10"/>
        <v>0.97236479701917811</v>
      </c>
    </row>
    <row r="30" spans="1:32">
      <c r="A30" s="107"/>
      <c r="B30" s="52" t="s">
        <v>40</v>
      </c>
      <c r="C30" s="45">
        <f>'Dynamic and leakage'!J31</f>
        <v>4.6391257899999999E-6</v>
      </c>
      <c r="D30" s="13">
        <v>1.8692609999999999E-10</v>
      </c>
      <c r="E30" s="21">
        <v>5.5241209999999999E-8</v>
      </c>
      <c r="F30" s="59">
        <f t="shared" si="11"/>
        <v>1.4582506948192262</v>
      </c>
      <c r="G30" s="60">
        <f t="shared" si="7"/>
        <v>2.8931779366318433</v>
      </c>
      <c r="H30" s="61">
        <f t="shared" si="8"/>
        <v>0.20782537182207014</v>
      </c>
      <c r="Y30" s="107"/>
      <c r="Z30" s="54" t="s">
        <v>40</v>
      </c>
      <c r="AA30" s="48">
        <f>headVSfoot!I30</f>
        <v>4.6391018499999999E-6</v>
      </c>
      <c r="AB30" s="14">
        <v>1.8692550000000001E-10</v>
      </c>
      <c r="AC30" s="23">
        <f>headVSfoot!F30</f>
        <v>5.524115E-8</v>
      </c>
      <c r="AD30" s="25">
        <f t="shared" si="9"/>
        <v>1.4582381274156548</v>
      </c>
      <c r="AE30" s="26">
        <f t="shared" si="10"/>
        <v>2.8930631982296684</v>
      </c>
      <c r="AF30" s="27">
        <f t="shared" si="10"/>
        <v>0.20782514609344635</v>
      </c>
    </row>
    <row r="31" spans="1:32">
      <c r="A31" s="107"/>
      <c r="B31" s="52" t="s">
        <v>41</v>
      </c>
      <c r="C31" s="45">
        <f>'Dynamic and leakage'!J32</f>
        <v>5.8871432199999996E-6</v>
      </c>
      <c r="D31" s="13">
        <v>1.8104214999999999E-10</v>
      </c>
      <c r="E31" s="21">
        <v>7.4349779999999997E-8</v>
      </c>
      <c r="F31" s="59">
        <f t="shared" si="11"/>
        <v>1.8505492370072805</v>
      </c>
      <c r="G31" s="60">
        <f t="shared" si="7"/>
        <v>2.8021081806146531</v>
      </c>
      <c r="H31" s="61">
        <f t="shared" si="8"/>
        <v>0.2797145586309408</v>
      </c>
      <c r="Y31" s="107"/>
      <c r="Z31" s="52" t="s">
        <v>41</v>
      </c>
      <c r="AA31" s="43">
        <f>headVSfoot!I31</f>
        <v>5.8871222199999996E-6</v>
      </c>
      <c r="AB31" s="13">
        <v>1.8104090000000001E-10</v>
      </c>
      <c r="AC31" s="21">
        <f>headVSfoot!F31</f>
        <v>7.4349779999999997E-8</v>
      </c>
      <c r="AD31" s="28">
        <f t="shared" si="9"/>
        <v>1.8505362373020313</v>
      </c>
      <c r="AE31" s="29">
        <f t="shared" si="10"/>
        <v>2.8019867014632971</v>
      </c>
      <c r="AF31" s="30">
        <f t="shared" si="10"/>
        <v>0.2797145586309408</v>
      </c>
    </row>
    <row r="32" spans="1:32">
      <c r="A32" s="107"/>
      <c r="B32" s="52" t="s">
        <v>42</v>
      </c>
      <c r="C32" s="45">
        <f>'Dynamic and leakage'!J33</f>
        <v>7.1385577300000003E-6</v>
      </c>
      <c r="D32" s="13">
        <v>1.9882144999999999E-10</v>
      </c>
      <c r="E32" s="21">
        <v>9.3193270000000006E-8</v>
      </c>
      <c r="F32" s="59">
        <f t="shared" si="11"/>
        <v>2.2439156084577001</v>
      </c>
      <c r="G32" s="60">
        <f t="shared" si="7"/>
        <v>3.0772900759666584</v>
      </c>
      <c r="H32" s="61">
        <f t="shared" si="8"/>
        <v>0.35060647637994491</v>
      </c>
      <c r="Y32" s="107"/>
      <c r="Z32" s="52" t="s">
        <v>42</v>
      </c>
      <c r="AA32" s="43">
        <f>headVSfoot!I32</f>
        <v>7.1385117300000003E-6</v>
      </c>
      <c r="AB32" s="13">
        <v>1.9882010000000002E-10</v>
      </c>
      <c r="AC32" s="21">
        <f>headVSfoot!F32</f>
        <v>9.3193270000000006E-8</v>
      </c>
      <c r="AD32" s="28">
        <f t="shared" si="9"/>
        <v>2.2438933902022193</v>
      </c>
      <c r="AE32" s="29">
        <f t="shared" si="10"/>
        <v>3.077157019124424</v>
      </c>
      <c r="AF32" s="30">
        <f t="shared" si="10"/>
        <v>0.35060647637994491</v>
      </c>
    </row>
    <row r="33" spans="1:32">
      <c r="A33" s="107"/>
      <c r="B33" s="52" t="s">
        <v>43</v>
      </c>
      <c r="C33" s="45">
        <f>'Dynamic and leakage'!J34</f>
        <v>8.3909812000000011E-6</v>
      </c>
      <c r="D33" s="13">
        <v>2.2237699999999999E-10</v>
      </c>
      <c r="E33" s="21">
        <v>1.118638E-7</v>
      </c>
      <c r="F33" s="59">
        <f t="shared" si="11"/>
        <v>2.6375991337615932</v>
      </c>
      <c r="G33" s="60">
        <f t="shared" si="7"/>
        <v>3.4418747837481196</v>
      </c>
      <c r="H33" s="61">
        <f t="shared" si="8"/>
        <v>0.42084769374946152</v>
      </c>
      <c r="Y33" s="107"/>
      <c r="Z33" s="52" t="s">
        <v>43</v>
      </c>
      <c r="AA33" s="43">
        <f>headVSfoot!I33</f>
        <v>8.3910012000000008E-6</v>
      </c>
      <c r="AB33" s="13">
        <v>2.2237710000000002E-10</v>
      </c>
      <c r="AC33" s="21">
        <f>headVSfoot!F33</f>
        <v>1.118638E-7</v>
      </c>
      <c r="AD33" s="28">
        <f t="shared" si="9"/>
        <v>2.6375963004628824</v>
      </c>
      <c r="AE33" s="29">
        <f t="shared" si="10"/>
        <v>3.441750880104848</v>
      </c>
      <c r="AF33" s="30">
        <f t="shared" si="10"/>
        <v>0.42084769374946152</v>
      </c>
    </row>
    <row r="34" spans="1:32" ht="15.75" thickBot="1">
      <c r="A34" s="108"/>
      <c r="B34" s="55" t="s">
        <v>44</v>
      </c>
      <c r="C34" s="45">
        <f>'Dynamic and leakage'!J35</f>
        <v>9.6426617000000013E-6</v>
      </c>
      <c r="D34" s="15">
        <v>2.4851295000000001E-10</v>
      </c>
      <c r="E34" s="24">
        <v>1.3040030000000001E-7</v>
      </c>
      <c r="F34" s="65">
        <f t="shared" si="11"/>
        <v>3.0310491158145001</v>
      </c>
      <c r="G34" s="66">
        <f t="shared" si="7"/>
        <v>3.8463980359473209</v>
      </c>
      <c r="H34" s="67">
        <f t="shared" si="8"/>
        <v>0.49058467099488762</v>
      </c>
      <c r="J34" t="s">
        <v>71</v>
      </c>
      <c r="K34" t="s">
        <v>68</v>
      </c>
      <c r="L34" t="s">
        <v>69</v>
      </c>
      <c r="M34" t="s">
        <v>70</v>
      </c>
      <c r="Y34" s="108"/>
      <c r="Z34" s="55" t="s">
        <v>44</v>
      </c>
      <c r="AA34" s="49">
        <f>headVSfoot!I34</f>
        <v>9.6426367000000012E-6</v>
      </c>
      <c r="AB34" s="15">
        <v>2.4851E-10</v>
      </c>
      <c r="AC34" s="24">
        <f>headVSfoot!F34</f>
        <v>1.3040030000000001E-7</v>
      </c>
      <c r="AD34" s="34">
        <f t="shared" si="9"/>
        <v>3.0310307769503857</v>
      </c>
      <c r="AE34" s="35">
        <f t="shared" si="10"/>
        <v>3.8462121828859885</v>
      </c>
      <c r="AF34" s="36">
        <f t="shared" si="10"/>
        <v>0.49058467099488762</v>
      </c>
    </row>
    <row r="35" spans="1:32" ht="15.75" thickBot="1">
      <c r="A35" s="106" t="s">
        <v>62</v>
      </c>
      <c r="B35" s="54" t="s">
        <v>29</v>
      </c>
      <c r="C35" s="44">
        <f>'Dynamic and leakage'!J37</f>
        <v>2.1474277000000001E-6</v>
      </c>
      <c r="D35" s="14">
        <v>5.1257669999999998E-11</v>
      </c>
      <c r="E35" s="23">
        <v>7.7026529999999997E-7</v>
      </c>
      <c r="F35" s="56">
        <f>C35/C$35</f>
        <v>1</v>
      </c>
      <c r="G35" s="57">
        <f t="shared" ref="G35:G50" si="14">D35/D$35</f>
        <v>1</v>
      </c>
      <c r="H35" s="58">
        <f t="shared" ref="H35:H50" si="15">E35/E$35</f>
        <v>1</v>
      </c>
      <c r="J35">
        <v>0.1</v>
      </c>
      <c r="K35">
        <v>0.2</v>
      </c>
      <c r="L35">
        <v>0.4</v>
      </c>
      <c r="M35">
        <v>0.6</v>
      </c>
      <c r="Y35" s="106" t="s">
        <v>62</v>
      </c>
      <c r="Z35" s="50" t="s">
        <v>29</v>
      </c>
      <c r="AA35" s="88">
        <f>headVSfoot!I35</f>
        <v>2.1476676999999999E-6</v>
      </c>
      <c r="AB35" s="18">
        <v>5.1266329999999996E-11</v>
      </c>
      <c r="AC35" s="86">
        <f>headVSfoot!F35</f>
        <v>7.7026529999999997E-7</v>
      </c>
      <c r="AD35" s="89">
        <f t="shared" ref="AD35:AD50" si="16">AA35/AA$35</f>
        <v>1</v>
      </c>
      <c r="AE35" s="90">
        <f t="shared" ref="AE35:AF50" si="17">AB35/AB$35</f>
        <v>1</v>
      </c>
      <c r="AF35" s="91">
        <f t="shared" si="17"/>
        <v>1</v>
      </c>
    </row>
    <row r="36" spans="1:32">
      <c r="A36" s="107"/>
      <c r="B36" s="52" t="s">
        <v>30</v>
      </c>
      <c r="C36" s="45">
        <f>'Dynamic and leakage'!J38</f>
        <v>2.0976787000000001E-6</v>
      </c>
      <c r="D36" s="13">
        <v>5.3030524999999996E-11</v>
      </c>
      <c r="E36" s="21">
        <v>2.1582139999999999E-8</v>
      </c>
      <c r="F36" s="59">
        <f t="shared" ref="F36:F50" si="18">C36/C$35</f>
        <v>0.97683321305765036</v>
      </c>
      <c r="G36" s="60">
        <f t="shared" si="14"/>
        <v>1.0345871164256979</v>
      </c>
      <c r="H36" s="61">
        <f t="shared" si="15"/>
        <v>2.8019099393416787E-2</v>
      </c>
      <c r="J36" s="68">
        <f>J$3*$H36+(1-J$3)*$F36</f>
        <v>0.881951801691227</v>
      </c>
      <c r="K36" s="68">
        <f t="shared" ref="K36:M45" si="19">K$3*$H36+(1-K$3)*$F36</f>
        <v>0.78707039032480375</v>
      </c>
      <c r="L36" s="68">
        <f t="shared" si="19"/>
        <v>0.59730756759195691</v>
      </c>
      <c r="M36" s="68">
        <f t="shared" si="19"/>
        <v>0.40754474485911024</v>
      </c>
      <c r="Y36" s="107"/>
      <c r="Z36" s="51" t="s">
        <v>72</v>
      </c>
      <c r="AA36" s="43">
        <f>headVSfoot!I36</f>
        <v>2.8521107E-6</v>
      </c>
      <c r="AB36" s="17">
        <v>1.1046150000000001E-10</v>
      </c>
      <c r="AC36" s="20">
        <f>headVSfoot!F36</f>
        <v>2.9631030000000001E-7</v>
      </c>
      <c r="AD36" s="87">
        <f t="shared" si="16"/>
        <v>1.3280037223635668</v>
      </c>
      <c r="AE36" s="80">
        <f t="shared" si="17"/>
        <v>2.1546597932795271</v>
      </c>
      <c r="AF36" s="81">
        <f t="shared" si="17"/>
        <v>0.38468602960564369</v>
      </c>
    </row>
    <row r="37" spans="1:32">
      <c r="A37" s="107"/>
      <c r="B37" s="52" t="s">
        <v>31</v>
      </c>
      <c r="C37" s="45">
        <f>'Dynamic and leakage'!J39</f>
        <v>2.1218097000000002E-6</v>
      </c>
      <c r="D37" s="13">
        <v>5.2140589999999998E-11</v>
      </c>
      <c r="E37" s="21">
        <v>3.1176980000000002E-8</v>
      </c>
      <c r="F37" s="59">
        <f t="shared" si="18"/>
        <v>0.98807037834149203</v>
      </c>
      <c r="G37" s="60">
        <f t="shared" si="14"/>
        <v>1.0172251294294103</v>
      </c>
      <c r="H37" s="61">
        <f t="shared" si="15"/>
        <v>4.0475638718244222E-2</v>
      </c>
      <c r="J37" s="68">
        <f t="shared" ref="J37:J45" si="20">J$3*$H37+(1-J$3)*$F37</f>
        <v>0.89331090437916716</v>
      </c>
      <c r="K37" s="68">
        <f t="shared" si="19"/>
        <v>0.79855143041684251</v>
      </c>
      <c r="L37" s="68">
        <f t="shared" si="19"/>
        <v>0.60903248249219288</v>
      </c>
      <c r="M37" s="68">
        <f t="shared" si="19"/>
        <v>0.41951353456754337</v>
      </c>
      <c r="Y37" s="107"/>
      <c r="Z37" s="52" t="s">
        <v>73</v>
      </c>
      <c r="AA37" s="43">
        <f>headVSfoot!I37</f>
        <v>3.4472390000000002E-6</v>
      </c>
      <c r="AB37" s="13">
        <v>1.0896724500000001E-10</v>
      </c>
      <c r="AC37" s="21">
        <f>headVSfoot!F37</f>
        <v>2.97793E-7</v>
      </c>
      <c r="AD37" s="28">
        <f t="shared" si="16"/>
        <v>1.6051081831700502</v>
      </c>
      <c r="AE37" s="29">
        <f t="shared" si="17"/>
        <v>2.1255128853577001</v>
      </c>
      <c r="AF37" s="30">
        <f t="shared" si="17"/>
        <v>0.38661095079838076</v>
      </c>
    </row>
    <row r="38" spans="1:32">
      <c r="A38" s="107"/>
      <c r="B38" s="52" t="s">
        <v>32</v>
      </c>
      <c r="C38" s="45">
        <f>'Dynamic and leakage'!J40</f>
        <v>2.1301867E-6</v>
      </c>
      <c r="D38" s="13">
        <v>5.1843810000000001E-11</v>
      </c>
      <c r="E38" s="21">
        <v>3.8658000000000001E-8</v>
      </c>
      <c r="F38" s="59">
        <f t="shared" si="18"/>
        <v>0.99197132457590997</v>
      </c>
      <c r="G38" s="60">
        <f t="shared" si="14"/>
        <v>1.0114351666784698</v>
      </c>
      <c r="H38" s="61">
        <f t="shared" si="15"/>
        <v>5.0187902791414857E-2</v>
      </c>
      <c r="J38" s="68">
        <f t="shared" si="20"/>
        <v>0.89779298239746053</v>
      </c>
      <c r="K38" s="68">
        <f t="shared" si="19"/>
        <v>0.80361464021901097</v>
      </c>
      <c r="L38" s="68">
        <f t="shared" si="19"/>
        <v>0.61525795586211185</v>
      </c>
      <c r="M38" s="68">
        <f t="shared" si="19"/>
        <v>0.4269012715052129</v>
      </c>
      <c r="Y38" s="107"/>
      <c r="Z38" s="52" t="s">
        <v>74</v>
      </c>
      <c r="AA38" s="43">
        <f>headVSfoot!I38</f>
        <v>4.0477085000000001E-6</v>
      </c>
      <c r="AB38" s="13">
        <v>1.1815743499999998E-10</v>
      </c>
      <c r="AC38" s="21">
        <f>headVSfoot!F38</f>
        <v>2.9909950000000001E-7</v>
      </c>
      <c r="AD38" s="28">
        <f t="shared" si="16"/>
        <v>1.8846996208957281</v>
      </c>
      <c r="AE38" s="29">
        <f t="shared" si="17"/>
        <v>2.3047765463219232</v>
      </c>
      <c r="AF38" s="30">
        <f t="shared" si="17"/>
        <v>0.38830711963787023</v>
      </c>
    </row>
    <row r="39" spans="1:32">
      <c r="A39" s="107"/>
      <c r="B39" s="52" t="s">
        <v>33</v>
      </c>
      <c r="C39" s="45">
        <f>'Dynamic and leakage'!J41</f>
        <v>2.1344207E-6</v>
      </c>
      <c r="D39" s="13">
        <v>5.1694785000000001E-11</v>
      </c>
      <c r="E39" s="21">
        <v>4.5030929999999999E-8</v>
      </c>
      <c r="F39" s="59">
        <f t="shared" si="18"/>
        <v>0.99394298583370233</v>
      </c>
      <c r="G39" s="60">
        <f t="shared" si="14"/>
        <v>1.0085277969131254</v>
      </c>
      <c r="H39" s="61">
        <f t="shared" si="15"/>
        <v>5.8461584599487998E-2</v>
      </c>
      <c r="J39" s="68">
        <f t="shared" si="20"/>
        <v>0.90039484571028094</v>
      </c>
      <c r="K39" s="68">
        <f t="shared" si="19"/>
        <v>0.80684670558685945</v>
      </c>
      <c r="L39" s="68">
        <f t="shared" si="19"/>
        <v>0.61975042534001656</v>
      </c>
      <c r="M39" s="68">
        <f t="shared" si="19"/>
        <v>0.43265414509317374</v>
      </c>
      <c r="Y39" s="107"/>
      <c r="Z39" s="52" t="s">
        <v>75</v>
      </c>
      <c r="AA39" s="43">
        <f>headVSfoot!I39</f>
        <v>4.6473411999999999E-6</v>
      </c>
      <c r="AB39" s="13">
        <v>1.3000095000000001E-10</v>
      </c>
      <c r="AC39" s="21">
        <f>headVSfoot!F39</f>
        <v>3.0032679999999998E-7</v>
      </c>
      <c r="AD39" s="28">
        <f t="shared" si="16"/>
        <v>2.1639014266499421</v>
      </c>
      <c r="AE39" s="29">
        <f t="shared" si="17"/>
        <v>2.53579591127354</v>
      </c>
      <c r="AF39" s="30">
        <f t="shared" si="17"/>
        <v>0.38990046676125745</v>
      </c>
    </row>
    <row r="40" spans="1:32" ht="15.75" thickBot="1">
      <c r="A40" s="107"/>
      <c r="B40" s="52" t="s">
        <v>34</v>
      </c>
      <c r="C40" s="45">
        <f>'Dynamic and leakage'!J42</f>
        <v>2.1370086999999998E-6</v>
      </c>
      <c r="D40" s="13">
        <v>5.1609414999999995E-11</v>
      </c>
      <c r="E40" s="21">
        <v>5.0688350000000003E-8</v>
      </c>
      <c r="F40" s="59">
        <f t="shared" si="18"/>
        <v>0.99514814864314161</v>
      </c>
      <c r="G40" s="60">
        <f t="shared" si="14"/>
        <v>1.0068622900728808</v>
      </c>
      <c r="H40" s="61">
        <f t="shared" si="15"/>
        <v>6.5806352694324929E-2</v>
      </c>
      <c r="J40" s="68">
        <f t="shared" si="20"/>
        <v>0.90221396904826001</v>
      </c>
      <c r="K40" s="68">
        <f t="shared" si="19"/>
        <v>0.80927978945337831</v>
      </c>
      <c r="L40" s="68">
        <f t="shared" si="19"/>
        <v>0.62341143026361501</v>
      </c>
      <c r="M40" s="68">
        <f t="shared" si="19"/>
        <v>0.43754307107385165</v>
      </c>
      <c r="Y40" s="107"/>
      <c r="Z40" s="53" t="s">
        <v>76</v>
      </c>
      <c r="AA40" s="71">
        <f>headVSfoot!I40</f>
        <v>5.2449255000000001E-6</v>
      </c>
      <c r="AB40" s="16">
        <v>1.4298334999999999E-10</v>
      </c>
      <c r="AC40" s="22">
        <f>headVSfoot!F40</f>
        <v>3.0150349999999998E-7</v>
      </c>
      <c r="AD40" s="31">
        <f t="shared" si="16"/>
        <v>2.4421494535677004</v>
      </c>
      <c r="AE40" s="32">
        <f t="shared" si="17"/>
        <v>2.7890303440874353</v>
      </c>
      <c r="AF40" s="33">
        <f t="shared" si="17"/>
        <v>0.39142812223269047</v>
      </c>
    </row>
    <row r="41" spans="1:32">
      <c r="A41" s="107"/>
      <c r="B41" s="52" t="s">
        <v>35</v>
      </c>
      <c r="C41" s="45">
        <f>'Dynamic and leakage'!J43</f>
        <v>2.1642417E-6</v>
      </c>
      <c r="D41" s="13">
        <v>6.3607694999999995E-11</v>
      </c>
      <c r="E41" s="21">
        <v>2.0022789999999999E-7</v>
      </c>
      <c r="F41" s="59">
        <f t="shared" si="18"/>
        <v>1.0078298328740007</v>
      </c>
      <c r="G41" s="60">
        <f t="shared" si="14"/>
        <v>1.2409400388273599</v>
      </c>
      <c r="H41" s="61">
        <f t="shared" si="15"/>
        <v>0.25994667032254992</v>
      </c>
      <c r="J41" s="68">
        <f t="shared" si="20"/>
        <v>0.93304151661885559</v>
      </c>
      <c r="K41" s="68">
        <f t="shared" si="19"/>
        <v>0.85825320036371067</v>
      </c>
      <c r="L41" s="68">
        <f t="shared" si="19"/>
        <v>0.70867656785342048</v>
      </c>
      <c r="M41" s="68">
        <f t="shared" si="19"/>
        <v>0.55909993534313029</v>
      </c>
      <c r="Y41" s="107"/>
      <c r="Z41" s="54" t="s">
        <v>83</v>
      </c>
      <c r="AA41" s="48">
        <f>headVSfoot!I41</f>
        <v>2.4518855000000001E-6</v>
      </c>
      <c r="AB41" s="14">
        <v>8.5527654999999998E-11</v>
      </c>
      <c r="AC41" s="23">
        <f>headVSfoot!F41</f>
        <v>5.6702849999999997E-7</v>
      </c>
      <c r="AD41" s="25">
        <f t="shared" si="16"/>
        <v>1.1416503121036836</v>
      </c>
      <c r="AE41" s="26">
        <f t="shared" si="17"/>
        <v>1.6683007151087275</v>
      </c>
      <c r="AF41" s="27">
        <f t="shared" si="17"/>
        <v>0.73614701324335918</v>
      </c>
    </row>
    <row r="42" spans="1:32">
      <c r="A42" s="107"/>
      <c r="B42" s="52" t="s">
        <v>36</v>
      </c>
      <c r="C42" s="45">
        <f>'Dynamic and leakage'!J44</f>
        <v>2.1539657000000001E-6</v>
      </c>
      <c r="D42" s="13">
        <v>5.6913219999999998E-11</v>
      </c>
      <c r="E42" s="21">
        <v>2.3460549999999999E-7</v>
      </c>
      <c r="F42" s="59">
        <f t="shared" si="18"/>
        <v>1.0030445728161186</v>
      </c>
      <c r="G42" s="60">
        <f t="shared" si="14"/>
        <v>1.1103356824451833</v>
      </c>
      <c r="H42" s="61">
        <f t="shared" si="15"/>
        <v>0.30457752673007599</v>
      </c>
      <c r="J42" s="68">
        <f t="shared" si="20"/>
        <v>0.93319786820751438</v>
      </c>
      <c r="K42" s="68">
        <f t="shared" si="19"/>
        <v>0.86335116359891007</v>
      </c>
      <c r="L42" s="68">
        <f t="shared" si="19"/>
        <v>0.72365775438170155</v>
      </c>
      <c r="M42" s="68">
        <f t="shared" si="19"/>
        <v>0.58396434516449303</v>
      </c>
      <c r="Y42" s="107"/>
      <c r="Z42" s="52" t="s">
        <v>84</v>
      </c>
      <c r="AA42" s="43">
        <f>headVSfoot!I42</f>
        <v>2.7490989999999998E-6</v>
      </c>
      <c r="AB42" s="13">
        <v>8.1390485000000005E-11</v>
      </c>
      <c r="AC42" s="21">
        <f>headVSfoot!F42</f>
        <v>5.8603399999999997E-7</v>
      </c>
      <c r="AD42" s="28">
        <f t="shared" si="16"/>
        <v>1.2800392723697431</v>
      </c>
      <c r="AE42" s="29">
        <f t="shared" si="17"/>
        <v>1.5876011604497535</v>
      </c>
      <c r="AF42" s="30">
        <f t="shared" si="17"/>
        <v>0.7608209794729166</v>
      </c>
    </row>
    <row r="43" spans="1:32">
      <c r="A43" s="107"/>
      <c r="B43" s="52" t="s">
        <v>37</v>
      </c>
      <c r="C43" s="45">
        <f>'Dynamic and leakage'!J45</f>
        <v>2.1514466999999998E-6</v>
      </c>
      <c r="D43" s="13">
        <v>5.4921269999999999E-11</v>
      </c>
      <c r="E43" s="21">
        <v>2.571899E-7</v>
      </c>
      <c r="F43" s="59">
        <f t="shared" si="18"/>
        <v>1.0018715414726185</v>
      </c>
      <c r="G43" s="60">
        <f t="shared" si="14"/>
        <v>1.0714741813273994</v>
      </c>
      <c r="H43" s="61">
        <f t="shared" si="15"/>
        <v>0.33389781416870268</v>
      </c>
      <c r="J43" s="68">
        <f t="shared" si="20"/>
        <v>0.93507416874222682</v>
      </c>
      <c r="K43" s="68">
        <f t="shared" si="19"/>
        <v>0.86827679601183538</v>
      </c>
      <c r="L43" s="68">
        <f t="shared" si="19"/>
        <v>0.73468205055105218</v>
      </c>
      <c r="M43" s="68">
        <f t="shared" si="19"/>
        <v>0.60108730509026898</v>
      </c>
      <c r="Y43" s="107"/>
      <c r="Z43" s="52" t="s">
        <v>85</v>
      </c>
      <c r="AA43" s="43">
        <f>headVSfoot!I43</f>
        <v>3.0495001000000001E-6</v>
      </c>
      <c r="AB43" s="13">
        <v>8.526869E-11</v>
      </c>
      <c r="AC43" s="21">
        <f>headVSfoot!F43</f>
        <v>6.0459490000000003E-7</v>
      </c>
      <c r="AD43" s="28">
        <f t="shared" si="16"/>
        <v>1.4199124473492803</v>
      </c>
      <c r="AE43" s="29">
        <f t="shared" si="17"/>
        <v>1.6632493490366875</v>
      </c>
      <c r="AF43" s="30">
        <f t="shared" si="17"/>
        <v>0.78491774197799125</v>
      </c>
    </row>
    <row r="44" spans="1:32">
      <c r="A44" s="107"/>
      <c r="B44" s="52" t="s">
        <v>38</v>
      </c>
      <c r="C44" s="45">
        <f>'Dynamic and leakage'!J46</f>
        <v>2.1503017000000002E-6</v>
      </c>
      <c r="D44" s="13">
        <v>5.3963514999999994E-11</v>
      </c>
      <c r="E44" s="21">
        <v>2.7461229999999997E-7</v>
      </c>
      <c r="F44" s="59">
        <f t="shared" si="18"/>
        <v>1.0013383454073914</v>
      </c>
      <c r="G44" s="60">
        <f t="shared" si="14"/>
        <v>1.0527890752740028</v>
      </c>
      <c r="H44" s="61">
        <f t="shared" si="15"/>
        <v>0.35651651450480759</v>
      </c>
      <c r="J44" s="68">
        <f t="shared" si="20"/>
        <v>0.93685616231713309</v>
      </c>
      <c r="K44" s="68">
        <f t="shared" si="19"/>
        <v>0.87237397922687476</v>
      </c>
      <c r="L44" s="68">
        <f t="shared" si="19"/>
        <v>0.74340961304635789</v>
      </c>
      <c r="M44" s="68">
        <f t="shared" si="19"/>
        <v>0.61444524686584112</v>
      </c>
      <c r="Y44" s="107"/>
      <c r="Z44" s="52" t="s">
        <v>86</v>
      </c>
      <c r="AA44" s="43">
        <f>headVSfoot!I44</f>
        <v>3.3489310000000005E-6</v>
      </c>
      <c r="AB44" s="13">
        <v>9.1037884999999991E-11</v>
      </c>
      <c r="AC44" s="21">
        <f>headVSfoot!F44</f>
        <v>6.2298799999999999E-7</v>
      </c>
      <c r="AD44" s="28">
        <f t="shared" si="16"/>
        <v>1.5593338764651536</v>
      </c>
      <c r="AE44" s="29">
        <f t="shared" si="17"/>
        <v>1.7757831504615211</v>
      </c>
      <c r="AF44" s="30">
        <f t="shared" si="17"/>
        <v>0.80879665746334417</v>
      </c>
    </row>
    <row r="45" spans="1:32" ht="15.75" thickBot="1">
      <c r="A45" s="107"/>
      <c r="B45" s="52" t="s">
        <v>39</v>
      </c>
      <c r="C45" s="45">
        <f>'Dynamic and leakage'!J47</f>
        <v>2.1495856999999999E-6</v>
      </c>
      <c r="D45" s="13">
        <v>5.3405615000000002E-11</v>
      </c>
      <c r="E45" s="21">
        <v>2.8903160000000002E-7</v>
      </c>
      <c r="F45" s="59">
        <f t="shared" si="18"/>
        <v>1.0010049232390921</v>
      </c>
      <c r="G45" s="60">
        <f t="shared" si="14"/>
        <v>1.0419048505326129</v>
      </c>
      <c r="H45" s="61">
        <f t="shared" si="15"/>
        <v>0.37523642827997061</v>
      </c>
      <c r="J45" s="68">
        <f t="shared" si="20"/>
        <v>0.93842807374317994</v>
      </c>
      <c r="K45" s="68">
        <f t="shared" si="19"/>
        <v>0.87585122424726791</v>
      </c>
      <c r="L45" s="68">
        <f t="shared" si="19"/>
        <v>0.75069752525544342</v>
      </c>
      <c r="M45" s="68">
        <f t="shared" si="19"/>
        <v>0.62554382626361926</v>
      </c>
      <c r="Y45" s="107"/>
      <c r="Z45" s="55" t="s">
        <v>87</v>
      </c>
      <c r="AA45" s="49">
        <f>headVSfoot!I45</f>
        <v>3.6466997999999999E-6</v>
      </c>
      <c r="AB45" s="15">
        <v>9.7544410000000006E-11</v>
      </c>
      <c r="AC45" s="24">
        <f>headVSfoot!F45</f>
        <v>6.4128119999999999E-7</v>
      </c>
      <c r="AD45" s="34">
        <f t="shared" si="16"/>
        <v>1.6979813962839783</v>
      </c>
      <c r="AE45" s="35">
        <f t="shared" si="17"/>
        <v>1.9026992960096816</v>
      </c>
      <c r="AF45" s="36">
        <f t="shared" si="17"/>
        <v>0.83254587737497721</v>
      </c>
    </row>
    <row r="46" spans="1:32">
      <c r="A46" s="107"/>
      <c r="B46" s="52" t="s">
        <v>40</v>
      </c>
      <c r="C46" s="45">
        <f>'Dynamic and leakage'!J48</f>
        <v>3.1245337500000001E-6</v>
      </c>
      <c r="D46" s="13">
        <v>1.5705350000000002E-10</v>
      </c>
      <c r="E46" s="21">
        <v>9.6014249999999996E-8</v>
      </c>
      <c r="F46" s="59">
        <f t="shared" si="18"/>
        <v>1.4550123154320864</v>
      </c>
      <c r="G46" s="60">
        <f t="shared" si="14"/>
        <v>3.0639999828318381</v>
      </c>
      <c r="H46" s="61">
        <f t="shared" si="15"/>
        <v>0.12465088327359418</v>
      </c>
      <c r="Y46" s="107"/>
      <c r="Z46" s="54" t="s">
        <v>40</v>
      </c>
      <c r="AA46" s="48">
        <f>headVSfoot!I46</f>
        <v>3.1245787500000003E-6</v>
      </c>
      <c r="AB46" s="14">
        <v>1.5705235000000002E-10</v>
      </c>
      <c r="AC46" s="23">
        <f>headVSfoot!F46</f>
        <v>9.6014249999999996E-8</v>
      </c>
      <c r="AD46" s="25">
        <f t="shared" si="16"/>
        <v>1.4548706720318048</v>
      </c>
      <c r="AE46" s="26">
        <f t="shared" si="17"/>
        <v>3.0634599746071158</v>
      </c>
      <c r="AF46" s="27">
        <f t="shared" si="17"/>
        <v>0.12465088327359418</v>
      </c>
    </row>
    <row r="47" spans="1:32">
      <c r="A47" s="107"/>
      <c r="B47" s="52" t="s">
        <v>41</v>
      </c>
      <c r="C47" s="45">
        <f>'Dynamic and leakage'!J49</f>
        <v>3.9763622999999998E-6</v>
      </c>
      <c r="D47" s="13">
        <v>1.4901924999999999E-10</v>
      </c>
      <c r="E47" s="21">
        <v>1.157997E-7</v>
      </c>
      <c r="F47" s="59">
        <f t="shared" si="18"/>
        <v>1.8516862290637304</v>
      </c>
      <c r="G47" s="60">
        <f t="shared" si="14"/>
        <v>2.9072575870108803</v>
      </c>
      <c r="H47" s="61">
        <f t="shared" si="15"/>
        <v>0.15033742270358019</v>
      </c>
      <c r="Y47" s="107"/>
      <c r="Z47" s="52" t="s">
        <v>41</v>
      </c>
      <c r="AA47" s="43">
        <f>headVSfoot!I47</f>
        <v>3.9763912999999999E-6</v>
      </c>
      <c r="AB47" s="13">
        <v>1.4901720000000001E-10</v>
      </c>
      <c r="AC47" s="21">
        <f>headVSfoot!F47</f>
        <v>1.157997E-7</v>
      </c>
      <c r="AD47" s="28">
        <f t="shared" si="16"/>
        <v>1.8514928077560602</v>
      </c>
      <c r="AE47" s="29">
        <f t="shared" si="17"/>
        <v>2.9067265006096599</v>
      </c>
      <c r="AF47" s="30">
        <f t="shared" si="17"/>
        <v>0.15033742270358019</v>
      </c>
    </row>
    <row r="48" spans="1:32">
      <c r="A48" s="107"/>
      <c r="B48" s="52" t="s">
        <v>42</v>
      </c>
      <c r="C48" s="45">
        <f>'Dynamic and leakage'!J50</f>
        <v>4.8269063999999998E-6</v>
      </c>
      <c r="D48" s="13">
        <v>1.621439E-10</v>
      </c>
      <c r="E48" s="21">
        <v>1.353166E-7</v>
      </c>
      <c r="F48" s="59">
        <f t="shared" si="18"/>
        <v>2.2477620084718102</v>
      </c>
      <c r="G48" s="60">
        <f t="shared" si="14"/>
        <v>3.1633099982890367</v>
      </c>
      <c r="H48" s="61">
        <f t="shared" si="15"/>
        <v>0.17567531602423217</v>
      </c>
      <c r="Y48" s="107"/>
      <c r="Z48" s="52" t="s">
        <v>42</v>
      </c>
      <c r="AA48" s="43">
        <f>headVSfoot!I48</f>
        <v>4.8268934000000001E-6</v>
      </c>
      <c r="AB48" s="13">
        <v>1.6214019999999998E-10</v>
      </c>
      <c r="AC48" s="21">
        <f>headVSfoot!F48</f>
        <v>1.353166E-7</v>
      </c>
      <c r="AD48" s="28">
        <f t="shared" si="16"/>
        <v>2.2475047699418305</v>
      </c>
      <c r="AE48" s="29">
        <f t="shared" si="17"/>
        <v>3.1627034741905651</v>
      </c>
      <c r="AF48" s="30">
        <f t="shared" si="17"/>
        <v>0.17567531602423217</v>
      </c>
    </row>
    <row r="49" spans="1:32">
      <c r="A49" s="107"/>
      <c r="B49" s="52" t="s">
        <v>43</v>
      </c>
      <c r="C49" s="46">
        <f>'Dynamic and leakage'!J51</f>
        <v>5.6771466999999998E-6</v>
      </c>
      <c r="D49" s="13">
        <v>1.8052704999999999E-10</v>
      </c>
      <c r="E49" s="21">
        <v>1.546723E-7</v>
      </c>
      <c r="F49" s="59">
        <f t="shared" si="18"/>
        <v>2.6436963162950722</v>
      </c>
      <c r="G49" s="60">
        <f t="shared" si="14"/>
        <v>3.5219519342178449</v>
      </c>
      <c r="H49" s="61">
        <f t="shared" si="15"/>
        <v>0.20080393080150438</v>
      </c>
      <c r="Y49" s="107"/>
      <c r="Z49" s="52" t="s">
        <v>43</v>
      </c>
      <c r="AA49" s="43">
        <f>headVSfoot!I49</f>
        <v>5.6771956999999997E-6</v>
      </c>
      <c r="AB49" s="13">
        <v>1.8052745000000001E-10</v>
      </c>
      <c r="AC49" s="21">
        <f>headVSfoot!F49</f>
        <v>1.546723E-7</v>
      </c>
      <c r="AD49" s="28">
        <f t="shared" si="16"/>
        <v>2.6434237009757142</v>
      </c>
      <c r="AE49" s="29">
        <f t="shared" si="17"/>
        <v>3.521364802200587</v>
      </c>
      <c r="AF49" s="30">
        <f t="shared" si="17"/>
        <v>0.20080393080150438</v>
      </c>
    </row>
    <row r="50" spans="1:32" ht="15.75" thickBot="1">
      <c r="A50" s="108"/>
      <c r="B50" s="55" t="s">
        <v>44</v>
      </c>
      <c r="C50" s="47">
        <f>'Dynamic and leakage'!J52</f>
        <v>6.5265011000000003E-6</v>
      </c>
      <c r="D50" s="37">
        <v>2.0134930000000002E-10</v>
      </c>
      <c r="E50" s="24">
        <v>1.7391190000000001E-7</v>
      </c>
      <c r="F50" s="65">
        <f t="shared" si="18"/>
        <v>3.0392180840360772</v>
      </c>
      <c r="G50" s="66">
        <f t="shared" si="14"/>
        <v>3.9281789437561252</v>
      </c>
      <c r="H50" s="67">
        <f t="shared" si="15"/>
        <v>0.22578181829039945</v>
      </c>
      <c r="J50" t="s">
        <v>71</v>
      </c>
      <c r="K50" t="s">
        <v>68</v>
      </c>
      <c r="L50" t="s">
        <v>69</v>
      </c>
      <c r="M50" t="s">
        <v>70</v>
      </c>
      <c r="Y50" s="108"/>
      <c r="Z50" s="55" t="s">
        <v>44</v>
      </c>
      <c r="AA50" s="49">
        <f>headVSfoot!I50</f>
        <v>6.5265281E-6</v>
      </c>
      <c r="AB50" s="15">
        <v>2.0134735000000002E-10</v>
      </c>
      <c r="AC50" s="24">
        <f>headVSfoot!F50</f>
        <v>1.7391190000000001E-7</v>
      </c>
      <c r="AD50" s="34">
        <f t="shared" si="16"/>
        <v>3.0388910258323483</v>
      </c>
      <c r="AE50" s="35">
        <f t="shared" si="17"/>
        <v>3.9274773520944453</v>
      </c>
      <c r="AF50" s="36">
        <f t="shared" si="17"/>
        <v>0.22578181829039945</v>
      </c>
    </row>
    <row r="51" spans="1:32" ht="15.75" thickBot="1">
      <c r="A51" s="107" t="s">
        <v>63</v>
      </c>
      <c r="B51" s="54" t="s">
        <v>29</v>
      </c>
      <c r="C51" s="48">
        <f>'Dynamic and leakage'!J54</f>
        <v>1.5366830000000002E-6</v>
      </c>
      <c r="D51" s="14">
        <v>3.8330810000000001E-11</v>
      </c>
      <c r="E51" s="38">
        <v>9.2965270000000004E-6</v>
      </c>
      <c r="F51" s="56">
        <f>C51/C$51</f>
        <v>1</v>
      </c>
      <c r="G51" s="57">
        <f t="shared" ref="G51:G66" si="21">D51/D$51</f>
        <v>1</v>
      </c>
      <c r="H51" s="58">
        <f t="shared" ref="H51:H66" si="22">E51/E$51</f>
        <v>1</v>
      </c>
      <c r="J51">
        <v>0.1</v>
      </c>
      <c r="K51">
        <v>0.2</v>
      </c>
      <c r="L51">
        <v>0.4</v>
      </c>
      <c r="M51">
        <v>0.6</v>
      </c>
      <c r="Y51" s="107" t="s">
        <v>63</v>
      </c>
      <c r="Z51" s="50" t="s">
        <v>29</v>
      </c>
      <c r="AA51" s="88">
        <f>headVSfoot!I51</f>
        <v>1.5369129999999994E-6</v>
      </c>
      <c r="AB51" s="18">
        <v>3.8335580000000001E-11</v>
      </c>
      <c r="AC51" s="86">
        <f>headVSfoot!F51</f>
        <v>9.2965270000000004E-6</v>
      </c>
      <c r="AD51" s="89">
        <f t="shared" ref="AD51:AD66" si="23">AA51/AA$51</f>
        <v>1</v>
      </c>
      <c r="AE51" s="90">
        <f t="shared" ref="AE51:AF66" si="24">AB51/AB$51</f>
        <v>1</v>
      </c>
      <c r="AF51" s="91">
        <f t="shared" si="24"/>
        <v>1</v>
      </c>
    </row>
    <row r="52" spans="1:32">
      <c r="A52" s="107"/>
      <c r="B52" s="52" t="s">
        <v>30</v>
      </c>
      <c r="C52" s="43">
        <f>'Dynamic and leakage'!J55</f>
        <v>1.2415729999999996E-6</v>
      </c>
      <c r="D52" s="13">
        <v>4.0421179999999997E-11</v>
      </c>
      <c r="E52" s="39">
        <v>1.178705E-7</v>
      </c>
      <c r="F52" s="59">
        <f t="shared" ref="F52:F66" si="25">C52/C$51</f>
        <v>0.80795648809806542</v>
      </c>
      <c r="G52" s="60">
        <f t="shared" si="21"/>
        <v>1.0545349811287577</v>
      </c>
      <c r="H52" s="61">
        <f t="shared" si="22"/>
        <v>1.2678982161833122E-2</v>
      </c>
      <c r="J52" s="68">
        <f>J$3*$H52+(1-J$3)*$F52</f>
        <v>0.72842873750444226</v>
      </c>
      <c r="K52" s="68">
        <f t="shared" ref="K52:M61" si="26">K$3*$H52+(1-K$3)*$F52</f>
        <v>0.6489009869108191</v>
      </c>
      <c r="L52" s="68">
        <f t="shared" si="26"/>
        <v>0.48984548572357245</v>
      </c>
      <c r="M52" s="68">
        <f t="shared" si="26"/>
        <v>0.33078998453632608</v>
      </c>
      <c r="Y52" s="107"/>
      <c r="Z52" s="51" t="s">
        <v>72</v>
      </c>
      <c r="AA52" s="43">
        <f>headVSfoot!I52</f>
        <v>1.9686289999999998E-6</v>
      </c>
      <c r="AB52" s="17">
        <v>7.9311690000000002E-11</v>
      </c>
      <c r="AC52" s="20">
        <f>headVSfoot!F52</f>
        <v>3.1222069999999999E-6</v>
      </c>
      <c r="AD52" s="87">
        <f t="shared" si="23"/>
        <v>1.2808981380208253</v>
      </c>
      <c r="AE52" s="80">
        <f t="shared" si="24"/>
        <v>2.0688793543752304</v>
      </c>
      <c r="AF52" s="81">
        <f t="shared" si="24"/>
        <v>0.33584660163951546</v>
      </c>
    </row>
    <row r="53" spans="1:32">
      <c r="A53" s="107"/>
      <c r="B53" s="52" t="s">
        <v>31</v>
      </c>
      <c r="C53" s="43">
        <f>'Dynamic and leakage'!J56</f>
        <v>1.3826329999999995E-6</v>
      </c>
      <c r="D53" s="13">
        <v>3.9385845000000005E-11</v>
      </c>
      <c r="E53" s="39">
        <v>1.646805E-7</v>
      </c>
      <c r="F53" s="59">
        <f t="shared" si="25"/>
        <v>0.89975160784625019</v>
      </c>
      <c r="G53" s="60">
        <f t="shared" si="21"/>
        <v>1.0275244640016739</v>
      </c>
      <c r="H53" s="61">
        <f t="shared" si="22"/>
        <v>1.7714195849697419E-2</v>
      </c>
      <c r="J53" s="68">
        <f t="shared" ref="J53:J61" si="27">J$3*$H53+(1-J$3)*$F53</f>
        <v>0.81154786664659495</v>
      </c>
      <c r="K53" s="68">
        <f t="shared" si="26"/>
        <v>0.72334412544693971</v>
      </c>
      <c r="L53" s="68">
        <f t="shared" si="26"/>
        <v>0.54693664304762901</v>
      </c>
      <c r="M53" s="68">
        <f t="shared" si="26"/>
        <v>0.37052916064831859</v>
      </c>
      <c r="Y53" s="107"/>
      <c r="Z53" s="52" t="s">
        <v>73</v>
      </c>
      <c r="AA53" s="43">
        <f>headVSfoot!I53</f>
        <v>2.4351510000000001E-6</v>
      </c>
      <c r="AB53" s="13">
        <v>8.0689970000000003E-11</v>
      </c>
      <c r="AC53" s="21">
        <f>headVSfoot!F53</f>
        <v>3.1776919999999999E-6</v>
      </c>
      <c r="AD53" s="28">
        <f t="shared" si="23"/>
        <v>1.5844429710725338</v>
      </c>
      <c r="AE53" s="29">
        <f t="shared" si="24"/>
        <v>2.1048323776502142</v>
      </c>
      <c r="AF53" s="30">
        <f t="shared" si="24"/>
        <v>0.3418149595004672</v>
      </c>
    </row>
    <row r="54" spans="1:32">
      <c r="A54" s="107"/>
      <c r="B54" s="52" t="s">
        <v>32</v>
      </c>
      <c r="C54" s="43">
        <f>'Dynamic and leakage'!J57</f>
        <v>1.4313930000000004E-6</v>
      </c>
      <c r="D54" s="13">
        <v>3.9038745000000001E-11</v>
      </c>
      <c r="E54" s="39">
        <v>2.0015600000000001E-7</v>
      </c>
      <c r="F54" s="59">
        <f t="shared" si="25"/>
        <v>0.93148229010147199</v>
      </c>
      <c r="G54" s="60">
        <f t="shared" si="21"/>
        <v>1.0184690853128333</v>
      </c>
      <c r="H54" s="61">
        <f t="shared" si="22"/>
        <v>2.1530190790603847E-2</v>
      </c>
      <c r="J54" s="68">
        <f t="shared" si="27"/>
        <v>0.8404870801703852</v>
      </c>
      <c r="K54" s="68">
        <f t="shared" si="26"/>
        <v>0.74949187023929842</v>
      </c>
      <c r="L54" s="68">
        <f t="shared" si="26"/>
        <v>0.56750145037712463</v>
      </c>
      <c r="M54" s="68">
        <f t="shared" si="26"/>
        <v>0.38551103051495111</v>
      </c>
      <c r="Y54" s="107"/>
      <c r="Z54" s="52" t="s">
        <v>74</v>
      </c>
      <c r="AA54" s="43">
        <f>headVSfoot!I54</f>
        <v>2.9005089999999996E-6</v>
      </c>
      <c r="AB54" s="13">
        <v>9.0166454999999999E-11</v>
      </c>
      <c r="AC54" s="21">
        <f>headVSfoot!F54</f>
        <v>3.2222330000000001E-6</v>
      </c>
      <c r="AD54" s="28">
        <f t="shared" si="23"/>
        <v>1.8872304418011956</v>
      </c>
      <c r="AE54" s="29">
        <f t="shared" si="24"/>
        <v>2.3520305418621552</v>
      </c>
      <c r="AF54" s="30">
        <f t="shared" si="24"/>
        <v>0.34660610354813148</v>
      </c>
    </row>
    <row r="55" spans="1:32">
      <c r="A55" s="107"/>
      <c r="B55" s="52" t="s">
        <v>33</v>
      </c>
      <c r="C55" s="43">
        <f>'Dynamic and leakage'!J58</f>
        <v>1.4561430000000005E-6</v>
      </c>
      <c r="D55" s="13">
        <v>3.8864549999999998E-11</v>
      </c>
      <c r="E55" s="39">
        <v>2.298413E-7</v>
      </c>
      <c r="F55" s="59">
        <f t="shared" si="25"/>
        <v>0.94758840958089618</v>
      </c>
      <c r="G55" s="60">
        <f t="shared" si="21"/>
        <v>1.0139245687737879</v>
      </c>
      <c r="H55" s="61">
        <f t="shared" si="22"/>
        <v>2.4723350989030633E-2</v>
      </c>
      <c r="J55" s="68">
        <f t="shared" si="27"/>
        <v>0.85530190372170967</v>
      </c>
      <c r="K55" s="68">
        <f t="shared" si="26"/>
        <v>0.76301539786252304</v>
      </c>
      <c r="L55" s="68">
        <f t="shared" si="26"/>
        <v>0.57844238614415</v>
      </c>
      <c r="M55" s="68">
        <f t="shared" si="26"/>
        <v>0.39386937442577685</v>
      </c>
      <c r="Y55" s="107"/>
      <c r="Z55" s="52" t="s">
        <v>75</v>
      </c>
      <c r="AA55" s="43">
        <f>headVSfoot!I55</f>
        <v>3.3640249999999999E-6</v>
      </c>
      <c r="AB55" s="13">
        <v>1.0087786E-10</v>
      </c>
      <c r="AC55" s="21">
        <f>headVSfoot!F55</f>
        <v>3.263869E-6</v>
      </c>
      <c r="AD55" s="28">
        <f t="shared" si="23"/>
        <v>2.1888194061732844</v>
      </c>
      <c r="AE55" s="29">
        <f t="shared" si="24"/>
        <v>2.6314421224356068</v>
      </c>
      <c r="AF55" s="30">
        <f t="shared" si="24"/>
        <v>0.35108476531074451</v>
      </c>
    </row>
    <row r="56" spans="1:32" ht="15.75" thickBot="1">
      <c r="A56" s="107"/>
      <c r="B56" s="52" t="s">
        <v>34</v>
      </c>
      <c r="C56" s="43">
        <f>'Dynamic and leakage'!J59</f>
        <v>1.4711030000000001E-6</v>
      </c>
      <c r="D56" s="13">
        <v>3.8759725E-11</v>
      </c>
      <c r="E56" s="39">
        <v>2.5586210000000001E-7</v>
      </c>
      <c r="F56" s="59">
        <f t="shared" si="25"/>
        <v>0.95732366402179225</v>
      </c>
      <c r="G56" s="60">
        <f t="shared" si="21"/>
        <v>1.011189823538819</v>
      </c>
      <c r="H56" s="61">
        <f t="shared" si="22"/>
        <v>2.7522331726675994E-2</v>
      </c>
      <c r="J56" s="68">
        <f t="shared" si="27"/>
        <v>0.86434353079228066</v>
      </c>
      <c r="K56" s="68">
        <f t="shared" si="26"/>
        <v>0.77136339756276906</v>
      </c>
      <c r="L56" s="68">
        <f t="shared" si="26"/>
        <v>0.58540313110374576</v>
      </c>
      <c r="M56" s="68">
        <f t="shared" si="26"/>
        <v>0.39944286464472251</v>
      </c>
      <c r="Y56" s="107"/>
      <c r="Z56" s="53" t="s">
        <v>76</v>
      </c>
      <c r="AA56" s="71">
        <f>headVSfoot!I56</f>
        <v>3.8262999999999993E-6</v>
      </c>
      <c r="AB56" s="16">
        <v>1.11891E-10</v>
      </c>
      <c r="AC56" s="22">
        <f>headVSfoot!F56</f>
        <v>3.3042000000000001E-6</v>
      </c>
      <c r="AD56" s="31">
        <f t="shared" si="23"/>
        <v>2.4896009077937404</v>
      </c>
      <c r="AE56" s="32">
        <f t="shared" si="24"/>
        <v>2.9187245895327525</v>
      </c>
      <c r="AF56" s="33">
        <f t="shared" si="24"/>
        <v>0.35542305207095076</v>
      </c>
    </row>
    <row r="57" spans="1:32">
      <c r="A57" s="107"/>
      <c r="B57" s="52" t="s">
        <v>35</v>
      </c>
      <c r="C57" s="43">
        <f>'Dynamic and leakage'!J60</f>
        <v>1.3826029999999991E-6</v>
      </c>
      <c r="D57" s="13">
        <v>5.09833E-11</v>
      </c>
      <c r="E57" s="39">
        <v>1.419389E-6</v>
      </c>
      <c r="F57" s="59">
        <f t="shared" si="25"/>
        <v>0.89973208527718396</v>
      </c>
      <c r="G57" s="60">
        <f t="shared" si="21"/>
        <v>1.3300866848365585</v>
      </c>
      <c r="H57" s="61">
        <f t="shared" si="22"/>
        <v>0.15267948987831692</v>
      </c>
      <c r="J57" s="68">
        <f t="shared" si="27"/>
        <v>0.82502682573729724</v>
      </c>
      <c r="K57" s="68">
        <f t="shared" si="26"/>
        <v>0.75032156619741053</v>
      </c>
      <c r="L57" s="68">
        <f t="shared" si="26"/>
        <v>0.6009110471176371</v>
      </c>
      <c r="M57" s="68">
        <f t="shared" si="26"/>
        <v>0.45150052803786372</v>
      </c>
      <c r="Y57" s="107"/>
      <c r="Z57" s="54" t="s">
        <v>83</v>
      </c>
      <c r="AA57" s="48">
        <f>headVSfoot!I57</f>
        <v>1.6277709999999997E-6</v>
      </c>
      <c r="AB57" s="14">
        <v>7.4944735000000002E-11</v>
      </c>
      <c r="AC57" s="23">
        <f>headVSfoot!F57</f>
        <v>6.9625620000000003E-6</v>
      </c>
      <c r="AD57" s="25">
        <f t="shared" si="23"/>
        <v>1.0591172044221113</v>
      </c>
      <c r="AE57" s="26">
        <f t="shared" si="24"/>
        <v>1.9549654655022828</v>
      </c>
      <c r="AF57" s="27">
        <f t="shared" si="24"/>
        <v>0.7489422662893358</v>
      </c>
    </row>
    <row r="58" spans="1:32">
      <c r="A58" s="107"/>
      <c r="B58" s="52" t="s">
        <v>36</v>
      </c>
      <c r="C58" s="43">
        <f>'Dynamic and leakage'!J61</f>
        <v>1.4561430000000005E-6</v>
      </c>
      <c r="D58" s="13">
        <v>4.4119145000000003E-11</v>
      </c>
      <c r="E58" s="39">
        <v>1.616142E-6</v>
      </c>
      <c r="F58" s="59">
        <f t="shared" si="25"/>
        <v>0.94758840958089618</v>
      </c>
      <c r="G58" s="60">
        <f t="shared" si="21"/>
        <v>1.1510099838745909</v>
      </c>
      <c r="H58" s="61">
        <f t="shared" si="22"/>
        <v>0.17384362999214653</v>
      </c>
      <c r="J58" s="68">
        <f t="shared" si="27"/>
        <v>0.87021393162202121</v>
      </c>
      <c r="K58" s="68">
        <f t="shared" si="26"/>
        <v>0.79283945366314623</v>
      </c>
      <c r="L58" s="68">
        <f t="shared" si="26"/>
        <v>0.63809049774539628</v>
      </c>
      <c r="M58" s="68">
        <f t="shared" si="26"/>
        <v>0.48334154182764638</v>
      </c>
      <c r="Y58" s="107"/>
      <c r="Z58" s="52" t="s">
        <v>84</v>
      </c>
      <c r="AA58" s="43">
        <f>headVSfoot!I58</f>
        <v>1.8718830000000008E-6</v>
      </c>
      <c r="AB58" s="13">
        <v>6.7677420000000003E-11</v>
      </c>
      <c r="AC58" s="21">
        <f>headVSfoot!F58</f>
        <v>7.4076269999999997E-6</v>
      </c>
      <c r="AD58" s="28">
        <f t="shared" si="23"/>
        <v>1.2179498774491475</v>
      </c>
      <c r="AE58" s="29">
        <f t="shared" si="24"/>
        <v>1.7653944455777113</v>
      </c>
      <c r="AF58" s="30">
        <f t="shared" si="24"/>
        <v>0.79681659613315803</v>
      </c>
    </row>
    <row r="59" spans="1:32">
      <c r="A59" s="107"/>
      <c r="B59" s="52" t="s">
        <v>37</v>
      </c>
      <c r="C59" s="43">
        <f>'Dynamic and leakage'!J62</f>
        <v>1.4809329999999999E-6</v>
      </c>
      <c r="D59" s="13">
        <v>4.2092085000000002E-11</v>
      </c>
      <c r="E59" s="39">
        <v>1.7448199999999999E-6</v>
      </c>
      <c r="F59" s="59">
        <f t="shared" si="25"/>
        <v>0.96372055915240795</v>
      </c>
      <c r="G59" s="60">
        <f t="shared" si="21"/>
        <v>1.0981266766864566</v>
      </c>
      <c r="H59" s="61">
        <f t="shared" si="22"/>
        <v>0.18768514306471651</v>
      </c>
      <c r="J59" s="68">
        <f t="shared" si="27"/>
        <v>0.88611701754363881</v>
      </c>
      <c r="K59" s="68">
        <f t="shared" si="26"/>
        <v>0.80851347593486966</v>
      </c>
      <c r="L59" s="68">
        <f t="shared" si="26"/>
        <v>0.65330639271733126</v>
      </c>
      <c r="M59" s="68">
        <f t="shared" si="26"/>
        <v>0.49809930949979309</v>
      </c>
      <c r="Y59" s="107"/>
      <c r="Z59" s="52" t="s">
        <v>85</v>
      </c>
      <c r="AA59" s="43">
        <f>headVSfoot!I59</f>
        <v>2.1117929999999999E-6</v>
      </c>
      <c r="AB59" s="13">
        <v>6.9525900000000003E-11</v>
      </c>
      <c r="AC59" s="21">
        <f>headVSfoot!F59</f>
        <v>7.7744260000000008E-6</v>
      </c>
      <c r="AD59" s="28">
        <f t="shared" si="23"/>
        <v>1.374048498516182</v>
      </c>
      <c r="AE59" s="29">
        <f t="shared" si="24"/>
        <v>1.8136128369519908</v>
      </c>
      <c r="AF59" s="30">
        <f t="shared" si="24"/>
        <v>0.83627208311232792</v>
      </c>
    </row>
    <row r="60" spans="1:32">
      <c r="A60" s="107"/>
      <c r="B60" s="52" t="s">
        <v>38</v>
      </c>
      <c r="C60" s="43">
        <f>'Dynamic and leakage'!J63</f>
        <v>1.4934529999999999E-6</v>
      </c>
      <c r="D60" s="13">
        <v>4.1115970000000003E-11</v>
      </c>
      <c r="E60" s="39">
        <v>1.8443639999999999E-6</v>
      </c>
      <c r="F60" s="59">
        <f t="shared" si="25"/>
        <v>0.97186797797593893</v>
      </c>
      <c r="G60" s="60">
        <f t="shared" si="21"/>
        <v>1.0726611308240031</v>
      </c>
      <c r="H60" s="61">
        <f t="shared" si="22"/>
        <v>0.19839279765443588</v>
      </c>
      <c r="J60" s="68">
        <f t="shared" si="27"/>
        <v>0.8945204599437887</v>
      </c>
      <c r="K60" s="68">
        <f t="shared" si="26"/>
        <v>0.81717294191163836</v>
      </c>
      <c r="L60" s="68">
        <f t="shared" si="26"/>
        <v>0.66247790584733768</v>
      </c>
      <c r="M60" s="68">
        <f t="shared" si="26"/>
        <v>0.50778286978303711</v>
      </c>
      <c r="Y60" s="107"/>
      <c r="Z60" s="52" t="s">
        <v>86</v>
      </c>
      <c r="AA60" s="43">
        <f>headVSfoot!I60</f>
        <v>2.3488259999999997E-6</v>
      </c>
      <c r="AB60" s="13">
        <v>7.3377465E-11</v>
      </c>
      <c r="AC60" s="21">
        <f>headVSfoot!F60</f>
        <v>8.1219439999999996E-6</v>
      </c>
      <c r="AD60" s="28">
        <f t="shared" si="23"/>
        <v>1.5282751853878527</v>
      </c>
      <c r="AE60" s="29">
        <f t="shared" si="24"/>
        <v>1.9140825572483837</v>
      </c>
      <c r="AF60" s="30">
        <f t="shared" si="24"/>
        <v>0.87365356976858122</v>
      </c>
    </row>
    <row r="61" spans="1:32" ht="15.75" thickBot="1">
      <c r="A61" s="107"/>
      <c r="B61" s="52" t="s">
        <v>39</v>
      </c>
      <c r="C61" s="43">
        <f>'Dynamic and leakage'!J64</f>
        <v>1.5010729999999994E-6</v>
      </c>
      <c r="D61" s="13">
        <v>4.0545065000000006E-11</v>
      </c>
      <c r="E61" s="39">
        <v>1.9270579999999998E-6</v>
      </c>
      <c r="F61" s="59">
        <f t="shared" si="25"/>
        <v>0.97682671051869463</v>
      </c>
      <c r="G61" s="60">
        <f t="shared" si="21"/>
        <v>1.057766976487061</v>
      </c>
      <c r="H61" s="61">
        <f t="shared" si="22"/>
        <v>0.20728794742380674</v>
      </c>
      <c r="J61" s="68">
        <f t="shared" si="27"/>
        <v>0.89987283420920583</v>
      </c>
      <c r="K61" s="68">
        <f t="shared" si="26"/>
        <v>0.82291895789971703</v>
      </c>
      <c r="L61" s="68">
        <f t="shared" si="26"/>
        <v>0.66901120528073943</v>
      </c>
      <c r="M61" s="68">
        <f>M$3*$H61+(1-M$3)*$F61</f>
        <v>0.51510345266176194</v>
      </c>
      <c r="Y61" s="107"/>
      <c r="Z61" s="55" t="s">
        <v>87</v>
      </c>
      <c r="AA61" s="49">
        <f>headVSfoot!I61</f>
        <v>2.5837369999999999E-6</v>
      </c>
      <c r="AB61" s="15">
        <v>7.7980269999999999E-11</v>
      </c>
      <c r="AC61" s="24">
        <f>headVSfoot!F61</f>
        <v>8.4613630000000005E-6</v>
      </c>
      <c r="AD61" s="34">
        <f t="shared" si="23"/>
        <v>1.6811211825262724</v>
      </c>
      <c r="AE61" s="35">
        <f t="shared" si="24"/>
        <v>2.0341486942417459</v>
      </c>
      <c r="AF61" s="36">
        <f t="shared" si="24"/>
        <v>0.91016387087349937</v>
      </c>
    </row>
    <row r="62" spans="1:32">
      <c r="A62" s="107"/>
      <c r="B62" s="52" t="s">
        <v>40</v>
      </c>
      <c r="C62" s="43">
        <f>'Dynamic and leakage'!J65</f>
        <v>2.0903690000000001E-6</v>
      </c>
      <c r="D62" s="13">
        <v>1.3114849999999999E-10</v>
      </c>
      <c r="E62" s="39">
        <v>1.319407E-6</v>
      </c>
      <c r="F62" s="59">
        <f t="shared" si="25"/>
        <v>1.3603124391953316</v>
      </c>
      <c r="G62" s="60">
        <f t="shared" si="21"/>
        <v>3.4214904407185758</v>
      </c>
      <c r="H62" s="61">
        <f t="shared" si="22"/>
        <v>0.14192472091997366</v>
      </c>
      <c r="Y62" s="107"/>
      <c r="Z62" s="54" t="s">
        <v>40</v>
      </c>
      <c r="AA62" s="48">
        <f>headVSfoot!I62</f>
        <v>2.0903410000000002E-6</v>
      </c>
      <c r="AB62" s="14">
        <v>1.3114564999999999E-10</v>
      </c>
      <c r="AC62" s="23">
        <f>headVSfoot!F62</f>
        <v>1.319407E-6</v>
      </c>
      <c r="AD62" s="25">
        <f t="shared" si="23"/>
        <v>1.3600906492429963</v>
      </c>
      <c r="AE62" s="26">
        <f t="shared" si="24"/>
        <v>3.4209903697818054</v>
      </c>
      <c r="AF62" s="27">
        <f t="shared" si="24"/>
        <v>0.14192472091997366</v>
      </c>
    </row>
    <row r="63" spans="1:32">
      <c r="A63" s="107"/>
      <c r="B63" s="52" t="s">
        <v>41</v>
      </c>
      <c r="C63" s="43">
        <f>'Dynamic and leakage'!J66</f>
        <v>2.6965980000000001E-6</v>
      </c>
      <c r="D63" s="13">
        <v>1.2340615E-10</v>
      </c>
      <c r="E63" s="39">
        <v>1.6545E-6</v>
      </c>
      <c r="F63" s="59">
        <f t="shared" si="25"/>
        <v>1.7548173566051031</v>
      </c>
      <c r="G63" s="60">
        <f t="shared" si="21"/>
        <v>3.2195027968362786</v>
      </c>
      <c r="H63" s="61">
        <f t="shared" si="22"/>
        <v>0.17796968695944193</v>
      </c>
      <c r="Y63" s="107"/>
      <c r="Z63" s="52" t="s">
        <v>41</v>
      </c>
      <c r="AA63" s="43">
        <f>headVSfoot!I63</f>
        <v>2.6965310000000002E-6</v>
      </c>
      <c r="AB63" s="13">
        <v>1.2340269999999999E-10</v>
      </c>
      <c r="AC63" s="21">
        <f>headVSfoot!F63</f>
        <v>1.6545E-6</v>
      </c>
      <c r="AD63" s="28">
        <f t="shared" si="23"/>
        <v>1.7545111532012556</v>
      </c>
      <c r="AE63" s="29">
        <f t="shared" si="24"/>
        <v>3.2190122074584493</v>
      </c>
      <c r="AF63" s="30">
        <f t="shared" si="24"/>
        <v>0.17796968695944193</v>
      </c>
    </row>
    <row r="64" spans="1:32">
      <c r="A64" s="107"/>
      <c r="B64" s="52" t="s">
        <v>42</v>
      </c>
      <c r="C64" s="43">
        <f>'Dynamic and leakage'!J67</f>
        <v>3.3066149999999996E-6</v>
      </c>
      <c r="D64" s="13">
        <v>1.3401870000000002E-10</v>
      </c>
      <c r="E64" s="39">
        <v>1.9872440000000002E-6</v>
      </c>
      <c r="F64" s="59">
        <f t="shared" si="25"/>
        <v>2.1517873237356038</v>
      </c>
      <c r="G64" s="60">
        <f t="shared" si="21"/>
        <v>3.496370152365682</v>
      </c>
      <c r="H64" s="61">
        <f t="shared" si="22"/>
        <v>0.213761977994578</v>
      </c>
      <c r="Y64" s="107"/>
      <c r="Z64" s="52" t="s">
        <v>42</v>
      </c>
      <c r="AA64" s="43">
        <f>headVSfoot!I64</f>
        <v>3.3065519999999998E-6</v>
      </c>
      <c r="AB64" s="13">
        <v>1.340141E-10</v>
      </c>
      <c r="AC64" s="21">
        <f>headVSfoot!F64</f>
        <v>1.9872440000000002E-6</v>
      </c>
      <c r="AD64" s="28">
        <f t="shared" si="23"/>
        <v>2.151424316145417</v>
      </c>
      <c r="AE64" s="29">
        <f t="shared" si="24"/>
        <v>3.495815114835878</v>
      </c>
      <c r="AF64" s="30">
        <f t="shared" si="24"/>
        <v>0.213761977994578</v>
      </c>
    </row>
    <row r="65" spans="1:32">
      <c r="A65" s="107"/>
      <c r="B65" s="52" t="s">
        <v>43</v>
      </c>
      <c r="C65" s="43">
        <f>'Dynamic and leakage'!J68</f>
        <v>3.9198920000000001E-6</v>
      </c>
      <c r="D65" s="13">
        <v>1.4841650000000001E-10</v>
      </c>
      <c r="E65" s="39">
        <v>2.3184160000000001E-6</v>
      </c>
      <c r="F65" s="59">
        <f t="shared" si="25"/>
        <v>2.5508787433712743</v>
      </c>
      <c r="G65" s="60">
        <f t="shared" si="21"/>
        <v>3.8719896605367849</v>
      </c>
      <c r="H65" s="61">
        <f t="shared" si="22"/>
        <v>0.2493851736245159</v>
      </c>
      <c r="Y65" s="107"/>
      <c r="Z65" s="52" t="s">
        <v>43</v>
      </c>
      <c r="AA65" s="43">
        <f>headVSfoot!I65</f>
        <v>3.9198350000000001E-6</v>
      </c>
      <c r="AB65" s="13">
        <v>1.4841600000000001E-10</v>
      </c>
      <c r="AC65" s="21">
        <f>headVSfoot!F65</f>
        <v>2.3184160000000001E-6</v>
      </c>
      <c r="AD65" s="28">
        <f t="shared" si="23"/>
        <v>2.5504599154278749</v>
      </c>
      <c r="AE65" s="29">
        <f t="shared" si="24"/>
        <v>3.8714948358678805</v>
      </c>
      <c r="AF65" s="30">
        <f t="shared" si="24"/>
        <v>0.2493851736245159</v>
      </c>
    </row>
    <row r="66" spans="1:32" ht="15.75" thickBot="1">
      <c r="A66" s="108"/>
      <c r="B66" s="55" t="s">
        <v>44</v>
      </c>
      <c r="C66" s="49">
        <f>'Dynamic and leakage'!J69</f>
        <v>4.5354760000000002E-6</v>
      </c>
      <c r="D66" s="15">
        <v>1.6413690000000001E-10</v>
      </c>
      <c r="E66" s="40">
        <v>2.648303E-6</v>
      </c>
      <c r="F66" s="65">
        <f t="shared" si="25"/>
        <v>2.9514714485681171</v>
      </c>
      <c r="G66" s="66">
        <f t="shared" si="21"/>
        <v>4.2821140487247726</v>
      </c>
      <c r="H66" s="67">
        <f t="shared" si="22"/>
        <v>0.28487014559308005</v>
      </c>
      <c r="Y66" s="108"/>
      <c r="Z66" s="55" t="s">
        <v>44</v>
      </c>
      <c r="AA66" s="49">
        <f>headVSfoot!I66</f>
        <v>4.5354099999999997E-6</v>
      </c>
      <c r="AB66" s="15">
        <v>1.6413530000000002E-10</v>
      </c>
      <c r="AC66" s="24">
        <f>headVSfoot!F66</f>
        <v>2.648303E-6</v>
      </c>
      <c r="AD66" s="34">
        <f t="shared" si="23"/>
        <v>2.9509868157794239</v>
      </c>
      <c r="AE66" s="35">
        <f t="shared" si="24"/>
        <v>4.2815394993371694</v>
      </c>
      <c r="AF66" s="36">
        <f t="shared" si="24"/>
        <v>0.28487014559308005</v>
      </c>
    </row>
  </sheetData>
  <mergeCells count="13">
    <mergeCell ref="A35:A50"/>
    <mergeCell ref="A51:A66"/>
    <mergeCell ref="C1:E1"/>
    <mergeCell ref="AA1:AC1"/>
    <mergeCell ref="AD1:AF1"/>
    <mergeCell ref="Y3:Y18"/>
    <mergeCell ref="A3:A18"/>
    <mergeCell ref="A19:A34"/>
    <mergeCell ref="Y19:Y34"/>
    <mergeCell ref="Y35:Y50"/>
    <mergeCell ref="Y51:Y66"/>
    <mergeCell ref="F1:H1"/>
    <mergeCell ref="J1:M1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M26"/>
  <sheetViews>
    <sheetView workbookViewId="0">
      <selection activeCell="B15" sqref="B15"/>
    </sheetView>
  </sheetViews>
  <sheetFormatPr defaultRowHeight="15"/>
  <cols>
    <col min="2" max="2" width="14.5703125" bestFit="1" customWidth="1"/>
    <col min="3" max="3" width="14.85546875" bestFit="1" customWidth="1"/>
    <col min="4" max="4" width="14.140625" bestFit="1" customWidth="1"/>
    <col min="5" max="5" width="12" bestFit="1" customWidth="1"/>
    <col min="6" max="6" width="14.85546875" bestFit="1" customWidth="1"/>
    <col min="7" max="7" width="14.140625" bestFit="1" customWidth="1"/>
    <col min="8" max="8" width="12" bestFit="1" customWidth="1"/>
    <col min="10" max="10" width="12" bestFit="1" customWidth="1"/>
  </cols>
  <sheetData>
    <row r="1" spans="1:13" ht="15.75" thickBot="1">
      <c r="F1" s="113" t="s">
        <v>90</v>
      </c>
      <c r="G1" s="113"/>
      <c r="H1" s="113"/>
      <c r="J1" t="s">
        <v>97</v>
      </c>
    </row>
    <row r="2" spans="1:13" ht="15.75" thickBot="1">
      <c r="A2" s="50"/>
      <c r="B2" s="74" t="s">
        <v>67</v>
      </c>
      <c r="C2" s="86" t="s">
        <v>57</v>
      </c>
      <c r="D2" s="18" t="s">
        <v>58</v>
      </c>
      <c r="E2" s="19" t="s">
        <v>24</v>
      </c>
      <c r="F2" s="74" t="s">
        <v>57</v>
      </c>
      <c r="G2" s="86" t="s">
        <v>58</v>
      </c>
      <c r="H2" s="19" t="s">
        <v>24</v>
      </c>
      <c r="J2" t="s">
        <v>96</v>
      </c>
    </row>
    <row r="3" spans="1:13">
      <c r="A3" s="110" t="s">
        <v>60</v>
      </c>
      <c r="B3" s="75" t="s">
        <v>29</v>
      </c>
      <c r="C3" s="43">
        <v>5.0413400999999997E-6</v>
      </c>
      <c r="D3" s="17">
        <v>7.9081709999999992E-11</v>
      </c>
      <c r="E3" s="73">
        <v>1.8535090000000001E-7</v>
      </c>
      <c r="F3" s="79">
        <f>C3/C$3</f>
        <v>1</v>
      </c>
      <c r="G3" s="80">
        <f t="shared" ref="G3:G8" si="0">D3/D$3</f>
        <v>1</v>
      </c>
      <c r="H3" s="81">
        <f t="shared" ref="H3:H8" si="1">E3/E$3</f>
        <v>1</v>
      </c>
      <c r="J3" t="s">
        <v>98</v>
      </c>
      <c r="K3" s="69">
        <v>1</v>
      </c>
      <c r="L3" s="69">
        <v>1</v>
      </c>
      <c r="M3" s="69">
        <v>1</v>
      </c>
    </row>
    <row r="4" spans="1:13">
      <c r="A4" s="111"/>
      <c r="B4" s="76" t="s">
        <v>91</v>
      </c>
      <c r="C4" s="43">
        <v>4.9453100999999997E-6</v>
      </c>
      <c r="D4" s="13">
        <v>8.1057210000000007E-11</v>
      </c>
      <c r="E4" s="39">
        <v>1.782577E-8</v>
      </c>
      <c r="F4" s="79">
        <f t="shared" ref="F4:F8" si="2">C4/C$3</f>
        <v>0.98095149343326393</v>
      </c>
      <c r="G4" s="29">
        <f t="shared" si="0"/>
        <v>1.0249804916965</v>
      </c>
      <c r="H4" s="30">
        <f t="shared" si="1"/>
        <v>9.6173096542827671E-2</v>
      </c>
      <c r="J4" t="s">
        <v>99</v>
      </c>
      <c r="K4" s="69">
        <v>0.63104155579584886</v>
      </c>
      <c r="L4" s="69">
        <v>0.81699377770156989</v>
      </c>
      <c r="M4" s="69">
        <v>1.4340685693999868</v>
      </c>
    </row>
    <row r="5" spans="1:13">
      <c r="A5" s="111"/>
      <c r="B5" s="76" t="s">
        <v>92</v>
      </c>
      <c r="C5" s="43">
        <v>5.0934270999999999E-6</v>
      </c>
      <c r="D5" s="13">
        <v>9.5810415000000004E-11</v>
      </c>
      <c r="E5" s="39">
        <v>1.053175E-7</v>
      </c>
      <c r="F5" s="79">
        <f t="shared" si="2"/>
        <v>1.0103319750238633</v>
      </c>
      <c r="G5" s="29">
        <f t="shared" si="0"/>
        <v>1.2115369660064257</v>
      </c>
      <c r="H5" s="30">
        <f t="shared" si="1"/>
        <v>0.56820603514738799</v>
      </c>
      <c r="J5" t="s">
        <v>100</v>
      </c>
      <c r="K5" s="69">
        <v>0.4259636639075392</v>
      </c>
      <c r="L5" s="69">
        <v>0.64816087057298077</v>
      </c>
      <c r="M5" s="69">
        <v>4.1557138379150027</v>
      </c>
    </row>
    <row r="6" spans="1:13">
      <c r="A6" s="111"/>
      <c r="B6" s="76" t="s">
        <v>93</v>
      </c>
      <c r="C6" s="43">
        <v>7.3814913499999997E-6</v>
      </c>
      <c r="D6" s="13">
        <v>2.212713E-10</v>
      </c>
      <c r="E6" s="39">
        <v>5.1636650000000002E-8</v>
      </c>
      <c r="F6" s="79">
        <f t="shared" si="2"/>
        <v>1.4641922987897604</v>
      </c>
      <c r="G6" s="29">
        <f t="shared" si="0"/>
        <v>2.7980085407864856</v>
      </c>
      <c r="H6" s="30">
        <f t="shared" si="1"/>
        <v>0.27858861219449166</v>
      </c>
      <c r="J6" t="s">
        <v>101</v>
      </c>
      <c r="K6" s="69">
        <v>0.30481637213882878</v>
      </c>
      <c r="L6" s="69">
        <v>0.48469880077201172</v>
      </c>
      <c r="M6" s="69">
        <v>50.156362877115782</v>
      </c>
    </row>
    <row r="7" spans="1:13">
      <c r="A7" s="111"/>
      <c r="B7" s="76" t="s">
        <v>94</v>
      </c>
      <c r="C7" s="43">
        <v>6.7253715600000002E-6</v>
      </c>
      <c r="D7" s="13">
        <v>1.5995875E-10</v>
      </c>
      <c r="E7" s="39">
        <v>9.6123440000000001E-8</v>
      </c>
      <c r="F7" s="79">
        <f t="shared" si="2"/>
        <v>1.3340444061689074</v>
      </c>
      <c r="G7" s="29">
        <f t="shared" si="0"/>
        <v>2.0227022152151237</v>
      </c>
      <c r="H7" s="30">
        <f t="shared" si="1"/>
        <v>0.51860249936741609</v>
      </c>
    </row>
    <row r="8" spans="1:13" ht="15.75" thickBot="1">
      <c r="A8" s="112"/>
      <c r="B8" s="76" t="s">
        <v>95</v>
      </c>
      <c r="C8" s="43">
        <v>5.8092705999999997E-6</v>
      </c>
      <c r="D8" s="13">
        <v>1.256697E-10</v>
      </c>
      <c r="E8" s="39">
        <v>1.4079640000000001E-7</v>
      </c>
      <c r="F8" s="79">
        <f t="shared" si="2"/>
        <v>1.1523266601275324</v>
      </c>
      <c r="G8" s="29">
        <f t="shared" si="0"/>
        <v>1.5891120715523224</v>
      </c>
      <c r="H8" s="30">
        <f t="shared" si="1"/>
        <v>0.75962080572578816</v>
      </c>
      <c r="K8" s="69"/>
      <c r="L8" s="69"/>
      <c r="M8" s="69"/>
    </row>
    <row r="9" spans="1:13">
      <c r="A9" s="110" t="s">
        <v>61</v>
      </c>
      <c r="B9" s="77" t="s">
        <v>29</v>
      </c>
      <c r="C9" s="44">
        <v>3.1812950999999999E-6</v>
      </c>
      <c r="D9" s="14">
        <v>6.4609265000000006E-11</v>
      </c>
      <c r="E9" s="38">
        <v>2.6580590000000003E-7</v>
      </c>
      <c r="F9" s="82">
        <f>C9/C$9</f>
        <v>1</v>
      </c>
      <c r="G9" s="26">
        <f t="shared" ref="G9:G14" si="3">D9/D$9</f>
        <v>1</v>
      </c>
      <c r="H9" s="27">
        <f t="shared" ref="H9:H14" si="4">E9/E$9</f>
        <v>1</v>
      </c>
      <c r="K9" s="69"/>
      <c r="L9" s="69"/>
      <c r="M9" s="69"/>
    </row>
    <row r="10" spans="1:13">
      <c r="A10" s="111"/>
      <c r="B10" s="76" t="s">
        <v>91</v>
      </c>
      <c r="C10" s="45">
        <v>3.1201781E-6</v>
      </c>
      <c r="D10" s="13">
        <v>6.6428730000000001E-11</v>
      </c>
      <c r="E10" s="39">
        <v>1.6453539999999999E-8</v>
      </c>
      <c r="F10" s="83">
        <f t="shared" ref="F10:F14" si="5">C10/C$9</f>
        <v>0.98078864170758628</v>
      </c>
      <c r="G10" s="29">
        <f t="shared" si="3"/>
        <v>1.0281610539912502</v>
      </c>
      <c r="H10" s="30">
        <f t="shared" si="4"/>
        <v>6.1900582342227908E-2</v>
      </c>
      <c r="K10" s="69"/>
      <c r="L10" s="69"/>
      <c r="M10" s="69"/>
    </row>
    <row r="11" spans="1:13">
      <c r="A11" s="111"/>
      <c r="B11" s="76" t="s">
        <v>92</v>
      </c>
      <c r="C11" s="45">
        <v>3.2111751000000002E-6</v>
      </c>
      <c r="D11" s="13">
        <v>7.8585490000000004E-11</v>
      </c>
      <c r="E11" s="39">
        <v>1.1083659999999999E-7</v>
      </c>
      <c r="F11" s="83">
        <f t="shared" si="5"/>
        <v>1.0093924012267834</v>
      </c>
      <c r="G11" s="29">
        <f t="shared" si="3"/>
        <v>1.2163192074697027</v>
      </c>
      <c r="H11" s="30">
        <f t="shared" si="4"/>
        <v>0.41698321971032237</v>
      </c>
      <c r="K11" s="69"/>
      <c r="L11" s="69"/>
      <c r="M11" s="69"/>
    </row>
    <row r="12" spans="1:13">
      <c r="A12" s="111"/>
      <c r="B12" s="76" t="s">
        <v>93</v>
      </c>
      <c r="C12" s="45">
        <v>4.6391257899999999E-6</v>
      </c>
      <c r="D12" s="13">
        <v>1.8692609999999999E-10</v>
      </c>
      <c r="E12" s="39">
        <v>5.5241209999999999E-8</v>
      </c>
      <c r="F12" s="83">
        <f t="shared" si="5"/>
        <v>1.4582506948192262</v>
      </c>
      <c r="G12" s="29">
        <f t="shared" si="3"/>
        <v>2.8931779366318433</v>
      </c>
      <c r="H12" s="30">
        <f t="shared" si="4"/>
        <v>0.20782537182207014</v>
      </c>
    </row>
    <row r="13" spans="1:13">
      <c r="A13" s="111"/>
      <c r="B13" s="76" t="s">
        <v>94</v>
      </c>
      <c r="C13" s="45">
        <v>4.2333986999999999E-6</v>
      </c>
      <c r="D13" s="13">
        <v>1.3455345E-10</v>
      </c>
      <c r="E13" s="39">
        <v>1.3276929999999999E-7</v>
      </c>
      <c r="F13" s="83">
        <f t="shared" si="5"/>
        <v>1.3307155001118884</v>
      </c>
      <c r="G13" s="29">
        <f t="shared" si="3"/>
        <v>2.0825720583572651</v>
      </c>
      <c r="H13" s="30">
        <f t="shared" si="4"/>
        <v>0.49949718949052668</v>
      </c>
    </row>
    <row r="14" spans="1:13" ht="15.75" thickBot="1">
      <c r="A14" s="112"/>
      <c r="B14" s="76" t="s">
        <v>95</v>
      </c>
      <c r="C14" s="45">
        <v>3.6517833999999998E-6</v>
      </c>
      <c r="D14" s="13">
        <v>1.0375781E-10</v>
      </c>
      <c r="E14" s="39">
        <v>1.8804359999999999E-7</v>
      </c>
      <c r="F14" s="83">
        <f t="shared" si="5"/>
        <v>1.1478920644614201</v>
      </c>
      <c r="G14" s="29">
        <f t="shared" si="3"/>
        <v>1.6059277256907347</v>
      </c>
      <c r="H14" s="30">
        <f t="shared" si="4"/>
        <v>0.70744705064861224</v>
      </c>
    </row>
    <row r="15" spans="1:13">
      <c r="A15" s="110" t="s">
        <v>62</v>
      </c>
      <c r="B15" s="77" t="s">
        <v>29</v>
      </c>
      <c r="C15" s="44">
        <v>2.1474277000000001E-6</v>
      </c>
      <c r="D15" s="14">
        <v>5.1257669999999998E-11</v>
      </c>
      <c r="E15" s="38">
        <v>7.7026529999999997E-7</v>
      </c>
      <c r="F15" s="82">
        <f>C15/C$15</f>
        <v>1</v>
      </c>
      <c r="G15" s="26">
        <f t="shared" ref="G15:G20" si="6">D15/D$15</f>
        <v>1</v>
      </c>
      <c r="H15" s="27">
        <f t="shared" ref="H15:H20" si="7">E15/E$15</f>
        <v>1</v>
      </c>
    </row>
    <row r="16" spans="1:13">
      <c r="A16" s="111"/>
      <c r="B16" s="76" t="s">
        <v>91</v>
      </c>
      <c r="C16" s="45">
        <v>2.0976787000000001E-6</v>
      </c>
      <c r="D16" s="13">
        <v>5.3030524999999996E-11</v>
      </c>
      <c r="E16" s="39">
        <v>2.1582139999999999E-8</v>
      </c>
      <c r="F16" s="83">
        <f t="shared" ref="F16:F20" si="8">C16/C$15</f>
        <v>0.97683321305765036</v>
      </c>
      <c r="G16" s="29">
        <f t="shared" si="6"/>
        <v>1.0345871164256979</v>
      </c>
      <c r="H16" s="30">
        <f t="shared" si="7"/>
        <v>2.8019099393416787E-2</v>
      </c>
    </row>
    <row r="17" spans="1:8">
      <c r="A17" s="111"/>
      <c r="B17" s="76" t="s">
        <v>92</v>
      </c>
      <c r="C17" s="45">
        <v>2.1642417E-6</v>
      </c>
      <c r="D17" s="13">
        <v>6.3607694999999995E-11</v>
      </c>
      <c r="E17" s="39">
        <v>2.0022789999999999E-7</v>
      </c>
      <c r="F17" s="83">
        <f t="shared" si="8"/>
        <v>1.0078298328740007</v>
      </c>
      <c r="G17" s="29">
        <f t="shared" si="6"/>
        <v>1.2409400388273599</v>
      </c>
      <c r="H17" s="30">
        <f t="shared" si="7"/>
        <v>0.25994667032254992</v>
      </c>
    </row>
    <row r="18" spans="1:8">
      <c r="A18" s="111"/>
      <c r="B18" s="76" t="s">
        <v>93</v>
      </c>
      <c r="C18" s="45">
        <v>3.1245337500000001E-6</v>
      </c>
      <c r="D18" s="13">
        <v>1.5705350000000002E-10</v>
      </c>
      <c r="E18" s="39">
        <v>9.6014249999999996E-8</v>
      </c>
      <c r="F18" s="83">
        <f t="shared" si="8"/>
        <v>1.4550123154320864</v>
      </c>
      <c r="G18" s="29">
        <f t="shared" si="6"/>
        <v>3.0639999828318381</v>
      </c>
      <c r="H18" s="30">
        <f t="shared" si="7"/>
        <v>0.12465088327359418</v>
      </c>
    </row>
    <row r="19" spans="1:8">
      <c r="A19" s="111"/>
      <c r="B19" s="76" t="s">
        <v>94</v>
      </c>
      <c r="C19" s="45">
        <v>2.8521107E-6</v>
      </c>
      <c r="D19" s="13">
        <v>1.1046150000000001E-10</v>
      </c>
      <c r="E19" s="39">
        <v>2.9631030000000001E-7</v>
      </c>
      <c r="F19" s="83">
        <f t="shared" si="8"/>
        <v>1.3281521422118192</v>
      </c>
      <c r="G19" s="29">
        <f t="shared" si="6"/>
        <v>2.1550238237516455</v>
      </c>
      <c r="H19" s="30">
        <f t="shared" si="7"/>
        <v>0.38468602960564369</v>
      </c>
    </row>
    <row r="20" spans="1:8" ht="15.75" thickBot="1">
      <c r="A20" s="112"/>
      <c r="B20" s="76" t="s">
        <v>95</v>
      </c>
      <c r="C20" s="45">
        <v>2.4518855000000001E-6</v>
      </c>
      <c r="D20" s="13">
        <v>8.5527654999999998E-11</v>
      </c>
      <c r="E20" s="39">
        <v>5.6702849999999997E-7</v>
      </c>
      <c r="F20" s="83">
        <f t="shared" si="8"/>
        <v>1.1417779047927901</v>
      </c>
      <c r="G20" s="29">
        <f t="shared" si="6"/>
        <v>1.6685825750565719</v>
      </c>
      <c r="H20" s="30">
        <f t="shared" si="7"/>
        <v>0.73614701324335918</v>
      </c>
    </row>
    <row r="21" spans="1:8">
      <c r="A21" s="110" t="s">
        <v>63</v>
      </c>
      <c r="B21" s="77" t="s">
        <v>29</v>
      </c>
      <c r="C21" s="48">
        <v>1.5366830000000002E-6</v>
      </c>
      <c r="D21" s="14">
        <v>3.8330810000000001E-11</v>
      </c>
      <c r="E21" s="38">
        <v>9.2965270000000004E-6</v>
      </c>
      <c r="F21" s="84">
        <f>C21/C$21</f>
        <v>1</v>
      </c>
      <c r="G21" s="26">
        <f t="shared" ref="G21:G26" si="9">D21/D$21</f>
        <v>1</v>
      </c>
      <c r="H21" s="27">
        <f t="shared" ref="H21:H26" si="10">E21/E$21</f>
        <v>1</v>
      </c>
    </row>
    <row r="22" spans="1:8">
      <c r="A22" s="111"/>
      <c r="B22" s="76" t="s">
        <v>91</v>
      </c>
      <c r="C22" s="43">
        <v>1.2415729999999996E-6</v>
      </c>
      <c r="D22" s="13">
        <v>4.0421179999999997E-11</v>
      </c>
      <c r="E22" s="39">
        <v>1.178705E-7</v>
      </c>
      <c r="F22" s="79">
        <f t="shared" ref="F22:F26" si="11">C22/C$21</f>
        <v>0.80795648809806542</v>
      </c>
      <c r="G22" s="29">
        <f t="shared" si="9"/>
        <v>1.0545349811287577</v>
      </c>
      <c r="H22" s="30">
        <f t="shared" si="10"/>
        <v>1.2678982161833122E-2</v>
      </c>
    </row>
    <row r="23" spans="1:8">
      <c r="A23" s="111"/>
      <c r="B23" s="76" t="s">
        <v>92</v>
      </c>
      <c r="C23" s="43">
        <v>1.3826029999999991E-6</v>
      </c>
      <c r="D23" s="13">
        <v>5.09833E-11</v>
      </c>
      <c r="E23" s="39">
        <v>1.419389E-6</v>
      </c>
      <c r="F23" s="79">
        <f t="shared" si="11"/>
        <v>0.89973208527718396</v>
      </c>
      <c r="G23" s="29">
        <f t="shared" si="9"/>
        <v>1.3300866848365585</v>
      </c>
      <c r="H23" s="30">
        <f t="shared" si="10"/>
        <v>0.15267948987831692</v>
      </c>
    </row>
    <row r="24" spans="1:8">
      <c r="A24" s="111"/>
      <c r="B24" s="76" t="s">
        <v>93</v>
      </c>
      <c r="C24" s="43">
        <v>2.0903690000000001E-6</v>
      </c>
      <c r="D24" s="13">
        <v>1.3114849999999999E-10</v>
      </c>
      <c r="E24" s="39">
        <v>1.319407E-6</v>
      </c>
      <c r="F24" s="79">
        <f t="shared" si="11"/>
        <v>1.3603124391953316</v>
      </c>
      <c r="G24" s="29">
        <f t="shared" si="9"/>
        <v>3.4214904407185758</v>
      </c>
      <c r="H24" s="30">
        <f t="shared" si="10"/>
        <v>0.14192472091997366</v>
      </c>
    </row>
    <row r="25" spans="1:8">
      <c r="A25" s="111"/>
      <c r="B25" s="76" t="s">
        <v>94</v>
      </c>
      <c r="C25" s="43">
        <v>1.9686289999999998E-6</v>
      </c>
      <c r="D25" s="13">
        <v>7.9311690000000002E-11</v>
      </c>
      <c r="E25" s="39">
        <v>3.1222069999999999E-6</v>
      </c>
      <c r="F25" s="79">
        <f t="shared" si="11"/>
        <v>1.2810898539256304</v>
      </c>
      <c r="G25" s="29">
        <f t="shared" si="9"/>
        <v>2.0691368118753557</v>
      </c>
      <c r="H25" s="30">
        <f t="shared" si="10"/>
        <v>0.33584660163951546</v>
      </c>
    </row>
    <row r="26" spans="1:8" ht="15.75" thickBot="1">
      <c r="A26" s="112"/>
      <c r="B26" s="78" t="s">
        <v>95</v>
      </c>
      <c r="C26" s="49">
        <v>1.6277709999999997E-6</v>
      </c>
      <c r="D26" s="15">
        <v>7.4944735000000002E-11</v>
      </c>
      <c r="E26" s="40">
        <v>6.9625620000000003E-6</v>
      </c>
      <c r="F26" s="85">
        <f t="shared" si="11"/>
        <v>1.0592757257026983</v>
      </c>
      <c r="G26" s="35">
        <f t="shared" si="9"/>
        <v>1.9552087472192734</v>
      </c>
      <c r="H26" s="36">
        <f t="shared" si="10"/>
        <v>0.7489422662893358</v>
      </c>
    </row>
  </sheetData>
  <mergeCells count="5">
    <mergeCell ref="A3:A8"/>
    <mergeCell ref="A9:A14"/>
    <mergeCell ref="A15:A20"/>
    <mergeCell ref="A21:A26"/>
    <mergeCell ref="F1:H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N12" sqref="N12"/>
    </sheetView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Raw</vt:lpstr>
      <vt:lpstr>Normalized</vt:lpstr>
      <vt:lpstr>Dynamic and leakage</vt:lpstr>
      <vt:lpstr>headVSfoot</vt:lpstr>
      <vt:lpstr>Normalized Dynamic and Leakage</vt:lpstr>
      <vt:lpstr>Technique VS Technology</vt:lpstr>
      <vt:lpstr>sleep alone, stack alone</vt:lpstr>
    </vt:vector>
  </TitlesOfParts>
  <Company>University of Virginia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Taeyoung Kim</dc:creator>
  <cp:lastModifiedBy>Taeyoung Kim</cp:lastModifiedBy>
  <dcterms:created xsi:type="dcterms:W3CDTF">2009-11-30T23:06:16Z</dcterms:created>
  <dcterms:modified xsi:type="dcterms:W3CDTF">2009-12-10T19:57:32Z</dcterms:modified>
</cp:coreProperties>
</file>